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ktual\        Folyamatban\DS  21133  METRANS SZEGED\_____2025 évi tender előkészítés\20250725 építész tender előkészítés LP\_20250725 - kiadásra előkészített költségvetési kiírások\"/>
    </mc:Choice>
  </mc:AlternateContent>
  <xr:revisionPtr revIDLastSave="0" documentId="13_ncr:1_{60A1DD55-1710-4D25-859E-173E6306A29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etrans Szeged sátrakalapozása" sheetId="1" r:id="rId1"/>
  </sheets>
  <definedNames>
    <definedName name="_xlnm._FilterDatabase" localSheetId="0" hidden="1">'Metrans Szeged sátrakalapozása'!$C$1:$C$111</definedName>
    <definedName name="_xlnm.Print_Titles" localSheetId="0">'Metrans Szeged sátrakalapozása'!$1:$1</definedName>
    <definedName name="_xlnm.Print_Area" localSheetId="0">'Metrans Szeged sátrakalapozása'!$A$1:$J$111</definedName>
  </definedNames>
  <calcPr calcId="181029"/>
</workbook>
</file>

<file path=xl/calcChain.xml><?xml version="1.0" encoding="utf-8"?>
<calcChain xmlns="http://schemas.openxmlformats.org/spreadsheetml/2006/main">
  <c r="E104" i="1" l="1"/>
  <c r="E103" i="1"/>
  <c r="E102" i="1"/>
  <c r="E97" i="1"/>
  <c r="E96" i="1"/>
  <c r="E95" i="1"/>
  <c r="E86" i="1"/>
  <c r="I87" i="1" l="1"/>
  <c r="J87" i="1"/>
  <c r="I88" i="1"/>
  <c r="J88" i="1"/>
  <c r="I89" i="1"/>
  <c r="J89" i="1"/>
  <c r="I90" i="1"/>
  <c r="J90" i="1"/>
  <c r="I91" i="1"/>
  <c r="J91" i="1"/>
  <c r="I92" i="1"/>
  <c r="J92" i="1"/>
  <c r="I93" i="1"/>
  <c r="J93" i="1"/>
  <c r="I94" i="1"/>
  <c r="J94" i="1"/>
  <c r="I95" i="1"/>
  <c r="J95" i="1" s="1"/>
  <c r="I96" i="1"/>
  <c r="J96" i="1" s="1"/>
  <c r="I97" i="1"/>
  <c r="J97" i="1" s="1"/>
  <c r="I98" i="1"/>
  <c r="J98" i="1"/>
  <c r="I99" i="1"/>
  <c r="J99" i="1"/>
  <c r="I100" i="1"/>
  <c r="J100" i="1"/>
  <c r="I101" i="1"/>
  <c r="J101" i="1"/>
  <c r="I102" i="1"/>
  <c r="J102" i="1" s="1"/>
  <c r="I103" i="1"/>
  <c r="J103" i="1" s="1"/>
  <c r="I104" i="1"/>
  <c r="J104" i="1" s="1"/>
  <c r="I105" i="1"/>
  <c r="J105" i="1" s="1"/>
  <c r="I106" i="1"/>
  <c r="J106" i="1"/>
  <c r="I107" i="1"/>
  <c r="J107" i="1" s="1"/>
  <c r="I108" i="1"/>
  <c r="J108" i="1"/>
  <c r="I86" i="1"/>
  <c r="J86" i="1" s="1"/>
  <c r="I66" i="1"/>
  <c r="J66" i="1"/>
  <c r="I67" i="1"/>
  <c r="J67" i="1" s="1"/>
  <c r="I68" i="1"/>
  <c r="J68" i="1"/>
  <c r="I69" i="1"/>
  <c r="J69" i="1"/>
  <c r="I70" i="1"/>
  <c r="J70" i="1"/>
  <c r="I71" i="1"/>
  <c r="J71" i="1"/>
  <c r="I72" i="1"/>
  <c r="J72" i="1" s="1"/>
  <c r="I73" i="1"/>
  <c r="J73" i="1"/>
  <c r="I74" i="1"/>
  <c r="J74" i="1"/>
  <c r="I75" i="1"/>
  <c r="J75" i="1"/>
  <c r="I76" i="1"/>
  <c r="J76" i="1"/>
  <c r="I77" i="1"/>
  <c r="J77" i="1" s="1"/>
  <c r="I78" i="1"/>
  <c r="J78" i="1"/>
  <c r="I79" i="1"/>
  <c r="J79" i="1" s="1"/>
  <c r="I80" i="1"/>
  <c r="J80" i="1"/>
  <c r="I65" i="1"/>
  <c r="J65" i="1" s="1"/>
  <c r="J82" i="1" l="1"/>
  <c r="J14" i="1" s="1"/>
  <c r="J110" i="1" l="1"/>
  <c r="J15" i="1" s="1"/>
  <c r="J13" i="1" s="1"/>
  <c r="J10" i="1" s="1"/>
  <c r="J11" i="1" l="1"/>
  <c r="J17" i="1" s="1"/>
</calcChain>
</file>

<file path=xl/sharedStrings.xml><?xml version="1.0" encoding="utf-8"?>
<sst xmlns="http://schemas.openxmlformats.org/spreadsheetml/2006/main" count="193" uniqueCount="113">
  <si>
    <t>Az alternatív tételek cellái kék színűek. Itt csak az egységárak kitöltendők, és az összegzésbe nem kell beszámítani.</t>
  </si>
  <si>
    <t>Az építés helyszínén kitermelt és az az építtető által eltávolítani engedélyezett humusz, földanyag, bontási anyag, maradékanyag stb. a kivitelező tulajdonába kerülnek. Az építési telekről való eltávolításuk, törvényes elhelyezésük vagy értékesítésük a kivitelező feladata és felelőssége.</t>
  </si>
  <si>
    <t>Fenti körülmények az egységárkalkulációnál fegyelembe veendők.</t>
  </si>
  <si>
    <t>Bontási tételekhez automatikusan hozzáértendő a fel nem használható bontási anyag építés helyszínéről való eltávolítása is, hacsak külön tétel nem szerepel rá.</t>
  </si>
  <si>
    <t>Az anyagok, szerkezetek beépítéséhez szükséges szerszámok, gépi berendezések üzemköltsége.</t>
  </si>
  <si>
    <t>Az anyagok, szerkezetek beépítéséhez szükséges munkaállványok, biztonsági korlátok, egyéb biztonsági berendezések, védőfelszerelések költsége.</t>
  </si>
  <si>
    <t>A tételes egységárakba a következő költségek is bekalkulálandók:</t>
  </si>
  <si>
    <t>A tételekben szereplő anyagok beszerzése, szükség esetén legyártatása (pl. vasalások, előregyártott vasbetonelemek, ...), építéshelyszínre való szállítása, közbenső tárolása, őrzése, építéshelyszíni anyagmozgatása.</t>
  </si>
  <si>
    <t>03.1</t>
  </si>
  <si>
    <t>Alapozás</t>
  </si>
  <si>
    <t>t</t>
  </si>
  <si>
    <t>m</t>
  </si>
  <si>
    <t xml:space="preserve">Például betonozási munkáknál: távtartók elhelyezése, áttörések bezsaluzása, vasszerelési segédanyagok, beton vibrálása, </t>
  </si>
  <si>
    <t>próbakockák öntése és minősítése, frissbeton védőtakarása, beton utógondozása stb.</t>
  </si>
  <si>
    <t>02.3</t>
  </si>
  <si>
    <t>Esetleges anyagszállítássalkapcsolatos többletköltségek. (pl. vám)</t>
  </si>
  <si>
    <t>Minden szükséges kitűzési munka.</t>
  </si>
  <si>
    <t>TECHNIKAI MEGJEGYZÉSEK</t>
  </si>
  <si>
    <t>A földmunkatételek egységárait a geometriailag mérhető térfogatokkal kell számolni. (A kitermelt, ill. az elszállítandó földmennyiségek tömör, a beépített földmennyiségek tömörített értékben számolandók.) Ez vonatkozik a szállítási tételekre is.</t>
  </si>
  <si>
    <t>Szerelt, fektetett burkolatok, szigetelések ill. bármely szerelési munkák esetén a rögzítőelemek belekalkulálandók az egységárba. A rögzítőelemek megfelelő megválasztása a kivitelező felelőssége (kivéve tartószerkezetek).</t>
  </si>
  <si>
    <t>A különféle segédeszközök, munkagépek, állványzatok, dúcolatok stb. nem kerülnek kiírásra, azok az egységárakba beépítendők.</t>
  </si>
  <si>
    <t xml:space="preserve">Az egységárakba bele kell kalkulálni a munka szakszerű elvégzéséhez szükséges összes munkarészre vonatkozó költséghányadot. </t>
  </si>
  <si>
    <t>02.2</t>
  </si>
  <si>
    <t>munkadíj egys.ár HUF</t>
  </si>
  <si>
    <t>02.1</t>
  </si>
  <si>
    <t>m2</t>
  </si>
  <si>
    <t>Leírás</t>
  </si>
  <si>
    <t>tétel</t>
  </si>
  <si>
    <t>mennyiség</t>
  </si>
  <si>
    <t>egység</t>
  </si>
  <si>
    <t>anyag egys.ár HUF</t>
  </si>
  <si>
    <t>összes egys.ár HUF</t>
  </si>
  <si>
    <t>ár összesen HUF</t>
  </si>
  <si>
    <t>ÖSSZESÍTÉS</t>
  </si>
  <si>
    <t>01</t>
  </si>
  <si>
    <t>02</t>
  </si>
  <si>
    <t>Szerkezetépítés</t>
  </si>
  <si>
    <t>03</t>
  </si>
  <si>
    <t>04</t>
  </si>
  <si>
    <t>05</t>
  </si>
  <si>
    <t>Az építés helyszíne</t>
  </si>
  <si>
    <t>Általános megjegyzések:</t>
  </si>
  <si>
    <t>Az épület és az építési terület állandó és végleges takarítása. Minden épületszerkezet és épülettechnikai berendezés átadás előtti tisztítása és portalanítása.</t>
  </si>
  <si>
    <t>Monolit és előregyártott vb. szerkezetek betonacél mennyisége előzetesen számolt ill. becsült értékekkel szerepel.</t>
  </si>
  <si>
    <t>Földmunka</t>
  </si>
  <si>
    <t>m3</t>
  </si>
  <si>
    <t>Deponálás</t>
  </si>
  <si>
    <t>Felesleges föld helyszíni deponálása, beleértve az építéshelyszíni anyagmozgatást telken belül.</t>
  </si>
  <si>
    <t xml:space="preserve">Földvisszatöltés </t>
  </si>
  <si>
    <t xml:space="preserve">Földvisszatöltés munkagödörbe, alaptestek, talpgerendák és földalatti műtárgyak mellé, rétegenkénti tömörítéssel (Tr-gamma=95%), beleértve az építéshelyszíni (telken belüli) anyagmozgatást </t>
  </si>
  <si>
    <t>A statikus tervekben szereplő méretek számolhatók el.</t>
  </si>
  <si>
    <t>A felület sík és léccel lehúzott.</t>
  </si>
  <si>
    <t>zsaluzás</t>
  </si>
  <si>
    <t>Földelés</t>
  </si>
  <si>
    <t>A szerkezetépítési és szakipari munkák esetében minden esetben komplett működőképes rendszert kell elkészíteni. Az ahhoz szükséges járulékos függesztő, rögzítő, tömítő, és kiegésztő ellemek anyag és munkaköltségét teljes körűen meg kell ajánlani.</t>
  </si>
  <si>
    <t>Szerelő és védőbeton</t>
  </si>
  <si>
    <t>Alfejezet</t>
  </si>
  <si>
    <t>Fejezet</t>
  </si>
  <si>
    <t>Az ajánlatadás előtt célszerű a helyszín megtekintése.                                Projektfelelős: Talent-Plan Kft.</t>
  </si>
  <si>
    <t>Földmunkák</t>
  </si>
  <si>
    <t>Megjegyzések</t>
  </si>
  <si>
    <t>Geodéziai kitűzés</t>
  </si>
  <si>
    <t>átny</t>
  </si>
  <si>
    <t>Az épület rasztereinek a kitűzése, a kitűzött pontok rögzítése és megőrzése a szerkezetépítés végéig; valamint a magassági nullpont kitűzése az építkezés végéig.</t>
  </si>
  <si>
    <t>Pilléralapok földkiemelése</t>
  </si>
  <si>
    <t>Pontalapok földkiemelése a vb. tömbalapok számára, gépi erővel.</t>
  </si>
  <si>
    <t>Az alapgödör oldalfalát és alsó síkját, amennyiben ez szükséges, részben kézi erővel kell előírt formájúra készíteni.</t>
  </si>
  <si>
    <t xml:space="preserve">A kiemelt anyagot oldalt, a későbbi újrafelhasználásra (ha ez lehetséges) vagy elszállításra előkészítve deponálni. Szállítási távolság kb. 200 m. </t>
  </si>
  <si>
    <t>Elszámolható mennyiség a statikus alapozási terv keresztmetszete alapján.</t>
  </si>
  <si>
    <t>Alapárok kiemelése</t>
  </si>
  <si>
    <t>Alapárok kiemelése gépi erővel, kiegészítő kézi munkával, I- IV.o. talajban,  talpgerendák és sávalapok helyén.</t>
  </si>
  <si>
    <t>Az alapárok oldalfalát és alsó síkját, amennyiben ez szükséges, részben kézi erővel kell előírt formájúra készíteni.</t>
  </si>
  <si>
    <t xml:space="preserve">A kiemelt anyagot oldalt - amennyiben ez a későbbiekben felhasználható - az újrafelhasználásra / elszállításra előkészítve deponálni. Szállítási távolság kb. 200 m. </t>
  </si>
  <si>
    <t>Földkiemelés kb. 1,0 m mélységig (az induló szint -0,95, így lényegében nem készül)</t>
  </si>
  <si>
    <t>Földmunka összesen</t>
  </si>
  <si>
    <t>Alapozási munkák</t>
  </si>
  <si>
    <t>Szerelő- és védőbeton szállítása és szakszerű beépítése különböző vastagságban, a különböző alaptestek alatt, ill. alaptest lelépcsőzéseknél, szint kiegyenlítésnél, és minden egyéb alapozásnál előforduló kitöltésnél.</t>
  </si>
  <si>
    <t>betonminőség: C12/15-32-X0</t>
  </si>
  <si>
    <t>Vasbeton pilléralapok</t>
  </si>
  <si>
    <t>Beton szállítása és szakszerű beépítése a különböző méretű kehelyalapokhoz.</t>
  </si>
  <si>
    <t>Vasalás elhelyezése a statikus terv szerint.</t>
  </si>
  <si>
    <t>Elszámolható mennyiség a statikus terv alapkeresztmetszete.</t>
  </si>
  <si>
    <t>betonminőség: C25/30-24-XC2</t>
  </si>
  <si>
    <t xml:space="preserve">betonacél B500B </t>
  </si>
  <si>
    <t>Vasbeton talpgerenda</t>
  </si>
  <si>
    <t>Vasbeton szállítása és szakszerű beépítése a vasbeton talpgerendákhoz különböző vastagságban. Beleszámolva a nyaktagi talpgerendákat is.</t>
  </si>
  <si>
    <t>03.2</t>
  </si>
  <si>
    <t>03.3</t>
  </si>
  <si>
    <t>Védőcsövek</t>
  </si>
  <si>
    <t>PVC védőcsövek elektromos és gépész vezetékek számára, átm. 50-160mm, a talpgerendákban védőcsőként elhelyezve, a szükséges idomdarabokkal együtt.</t>
  </si>
  <si>
    <t>A földelés kiírását a villamos költségvetés tartalmazza.</t>
  </si>
  <si>
    <t>Alapozási munkák összesen</t>
  </si>
  <si>
    <t>össz.</t>
  </si>
  <si>
    <t>A kivitelezés helye: 6728 SZEGED, Kotányi János köz 8.
Közúton egyszerűen megközelíthető.</t>
  </si>
  <si>
    <t>M</t>
  </si>
  <si>
    <t>Vasbeton pilléralapok készítése vasalással, zsaluzással; a talpgerendákhoz való csatlakozást kitüskézve.</t>
  </si>
  <si>
    <t>betonminőség: C30/37-24-XC3-XA1</t>
  </si>
  <si>
    <t>KV-2.4</t>
  </si>
  <si>
    <t>Sátoralapozások építőmesteri munkái összesen:</t>
  </si>
  <si>
    <t xml:space="preserve">A jelen kiírás kiindulási pontja: a felső talajrétegek el vannak távolítva, és a terület az alapozási magasságig rendezve van (l. a durva tereprendezésnél kiírva, KV-1.1). </t>
  </si>
  <si>
    <t>Ez azt jelenti, hogy pl. az alapozás számára szinte alig, vagy nem készül földkiemelés; majd csak kizsaluzás után kell a földet visszatölteni az alaptestek mellé.</t>
  </si>
  <si>
    <t>Összegzés</t>
  </si>
  <si>
    <t>össz. KV-02.4</t>
  </si>
  <si>
    <t>A számítási képleteket az ajánlattevőnek ellenőriznie kell.</t>
  </si>
  <si>
    <t>Minden jellegű műszaki észrevétel vagy alternatíva külön jegyzékben adható meg.</t>
  </si>
  <si>
    <t>Tartalmi módosítás ebben a tételsorban tilos.</t>
  </si>
  <si>
    <t>Az ajánlatot ugyanebben a szövegoszlopos fájlban kell leadni. A fájlnak csakis a G÷H oszlopaiba szabad az árakat beírni. A fájl szövegezésén, mennyiségein stb. változtatni tilos. Különösen vonatkozik ez a sorok számára és elhelyezkedésére.</t>
  </si>
  <si>
    <t>Építési munkák - sátrak alapozása</t>
  </si>
  <si>
    <t>A tervezett sátrakat METRANS közvetlenül szerzi be.</t>
  </si>
  <si>
    <t>A sátor felállítása nem a generálkivitelező feldata.</t>
  </si>
  <si>
    <r>
      <t xml:space="preserve">A sátor alatti térburkolat építési tételeit a </t>
    </r>
    <r>
      <rPr>
        <i/>
        <sz val="8"/>
        <rFont val="Arial"/>
        <family val="2"/>
        <charset val="238"/>
      </rPr>
      <t>"KV-1.1 Infrastruktúra"</t>
    </r>
    <r>
      <rPr>
        <sz val="8"/>
        <rFont val="Arial"/>
        <family val="2"/>
      </rPr>
      <t xml:space="preserve"> tételsor taratlmazza</t>
    </r>
  </si>
  <si>
    <t>Jelen tételsor kizárólag a felállítandó sátrak alapozási munkáira vonatkozik.</t>
  </si>
  <si>
    <t>Építési munkák - sátrak alapozása összesen: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</si>
</sst>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F_t_-;\-* #,##0.00\ _F_t_-;_-* &quot;-&quot;??\ _F_t_-;_-@_-"/>
  </numFmts>
  <fonts count="43" x14ac:knownFonts="1">
    <font>
      <sz val="10"/>
      <name val="Arial CE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10"/>
      <name val="Helv"/>
    </font>
    <font>
      <sz val="8"/>
      <name val="Arial"/>
      <family val="2"/>
    </font>
    <font>
      <b/>
      <sz val="8"/>
      <name val="Arial"/>
      <family val="2"/>
      <charset val="238"/>
    </font>
    <font>
      <b/>
      <sz val="11"/>
      <color indexed="10"/>
      <name val="Arial"/>
      <family val="2"/>
    </font>
    <font>
      <b/>
      <sz val="11"/>
      <name val="Arial"/>
      <family val="2"/>
    </font>
    <font>
      <b/>
      <sz val="8"/>
      <color indexed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sz val="8"/>
      <color indexed="10"/>
      <name val="Arial"/>
      <family val="2"/>
    </font>
    <font>
      <b/>
      <sz val="12"/>
      <color indexed="10"/>
      <name val="Arial"/>
      <family val="2"/>
    </font>
    <font>
      <b/>
      <sz val="13"/>
      <color indexed="10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0"/>
      <color indexed="10"/>
      <name val="Arial"/>
      <family val="2"/>
    </font>
    <font>
      <sz val="16"/>
      <name val="Arial"/>
      <family val="2"/>
    </font>
    <font>
      <sz val="12"/>
      <color indexed="10"/>
      <name val="Arial"/>
      <family val="2"/>
    </font>
    <font>
      <i/>
      <sz val="8"/>
      <color indexed="10"/>
      <name val="Arial"/>
      <family val="2"/>
    </font>
    <font>
      <b/>
      <u/>
      <sz val="10"/>
      <name val="Arial"/>
      <family val="2"/>
    </font>
    <font>
      <sz val="11"/>
      <name val="Arial"/>
      <family val="2"/>
    </font>
    <font>
      <sz val="10"/>
      <name val="MS Sans Serif"/>
      <family val="2"/>
      <charset val="238"/>
    </font>
    <font>
      <b/>
      <sz val="8"/>
      <name val="Arial CE"/>
      <charset val="238"/>
    </font>
    <font>
      <sz val="10"/>
      <name val="Arial"/>
      <family val="2"/>
      <charset val="238"/>
    </font>
    <font>
      <b/>
      <i/>
      <sz val="8"/>
      <color indexed="12"/>
      <name val="Arial"/>
      <family val="2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i/>
      <sz val="8"/>
      <color indexed="10"/>
      <name val="Arial"/>
      <family val="2"/>
      <charset val="238"/>
    </font>
    <font>
      <b/>
      <sz val="13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Calibri"/>
      <family val="2"/>
      <charset val="238"/>
    </font>
    <font>
      <sz val="14"/>
      <color rgb="FFFF0000"/>
      <name val="Arial"/>
      <family val="2"/>
      <charset val="238"/>
    </font>
    <font>
      <i/>
      <sz val="8"/>
      <name val="Arial"/>
      <family val="2"/>
      <charset val="238"/>
    </font>
    <font>
      <b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43"/>
        <bgColor indexed="26"/>
      </patternFill>
    </fill>
  </fills>
  <borders count="2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/>
      <bottom/>
      <diagonal/>
    </border>
  </borders>
  <cellStyleXfs count="7">
    <xf numFmtId="0" fontId="0" fillId="0" borderId="0"/>
    <xf numFmtId="164" fontId="39" fillId="0" borderId="0" applyFont="0" applyFill="0" applyBorder="0" applyAlignment="0" applyProtection="0"/>
    <xf numFmtId="0" fontId="4" fillId="0" borderId="0">
      <alignment vertical="top" wrapText="1"/>
    </xf>
    <xf numFmtId="0" fontId="1" fillId="0" borderId="0"/>
    <xf numFmtId="0" fontId="3" fillId="0" borderId="0"/>
    <xf numFmtId="0" fontId="30" fillId="0" borderId="0"/>
    <xf numFmtId="0" fontId="3" fillId="0" borderId="0"/>
  </cellStyleXfs>
  <cellXfs count="209">
    <xf numFmtId="0" fontId="0" fillId="0" borderId="0" xfId="0"/>
    <xf numFmtId="49" fontId="7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 wrapText="1"/>
    </xf>
    <xf numFmtId="2" fontId="9" fillId="0" borderId="0" xfId="0" applyNumberFormat="1" applyFont="1" applyAlignment="1">
      <alignment vertical="top" wrapText="1" readingOrder="1"/>
    </xf>
    <xf numFmtId="4" fontId="5" fillId="0" borderId="0" xfId="0" applyNumberFormat="1" applyFont="1" applyAlignment="1">
      <alignment horizontal="right" vertical="top" wrapText="1"/>
    </xf>
    <xf numFmtId="3" fontId="10" fillId="0" borderId="2" xfId="0" applyNumberFormat="1" applyFont="1" applyBorder="1" applyAlignment="1">
      <alignment horizontal="left" vertical="top" wrapText="1"/>
    </xf>
    <xf numFmtId="49" fontId="14" fillId="0" borderId="0" xfId="0" applyNumberFormat="1" applyFont="1" applyAlignment="1">
      <alignment horizontal="left" vertical="top" wrapText="1" readingOrder="1"/>
    </xf>
    <xf numFmtId="0" fontId="9" fillId="0" borderId="0" xfId="0" applyFont="1" applyAlignment="1" applyProtection="1">
      <alignment vertical="top" wrapText="1"/>
      <protection locked="0"/>
    </xf>
    <xf numFmtId="3" fontId="4" fillId="0" borderId="2" xfId="0" applyNumberFormat="1" applyFont="1" applyBorder="1" applyAlignment="1">
      <alignment horizontal="center" vertical="top" wrapText="1" readingOrder="1"/>
    </xf>
    <xf numFmtId="0" fontId="18" fillId="0" borderId="0" xfId="0" applyFont="1" applyAlignment="1" applyProtection="1">
      <alignment vertical="top" wrapText="1" readingOrder="1"/>
      <protection locked="0"/>
    </xf>
    <xf numFmtId="0" fontId="9" fillId="0" borderId="0" xfId="0" applyFont="1" applyAlignment="1" applyProtection="1">
      <alignment vertical="top" wrapText="1" readingOrder="1"/>
      <protection locked="0"/>
    </xf>
    <xf numFmtId="0" fontId="4" fillId="0" borderId="3" xfId="0" applyFont="1" applyBorder="1" applyAlignment="1">
      <alignment horizontal="center" vertical="top" textRotation="255" wrapText="1" readingOrder="1"/>
    </xf>
    <xf numFmtId="49" fontId="4" fillId="0" borderId="0" xfId="0" applyNumberFormat="1" applyFont="1" applyAlignment="1">
      <alignment horizontal="center" vertical="top" textRotation="255" wrapText="1" readingOrder="1"/>
    </xf>
    <xf numFmtId="49" fontId="4" fillId="0" borderId="0" xfId="0" applyNumberFormat="1" applyFont="1" applyAlignment="1">
      <alignment horizontal="left" vertical="top" wrapText="1" readingOrder="1"/>
    </xf>
    <xf numFmtId="3" fontId="4" fillId="0" borderId="0" xfId="0" applyNumberFormat="1" applyFont="1" applyAlignment="1">
      <alignment horizontal="center" vertical="top" wrapText="1" readingOrder="1"/>
    </xf>
    <xf numFmtId="49" fontId="10" fillId="0" borderId="3" xfId="0" applyNumberFormat="1" applyFont="1" applyBorder="1" applyAlignment="1">
      <alignment horizontal="center" vertical="top" readingOrder="1"/>
    </xf>
    <xf numFmtId="49" fontId="10" fillId="0" borderId="0" xfId="0" applyNumberFormat="1" applyFont="1" applyAlignment="1">
      <alignment horizontal="center" vertical="top" readingOrder="1"/>
    </xf>
    <xf numFmtId="0" fontId="18" fillId="0" borderId="0" xfId="0" applyFont="1" applyAlignment="1">
      <alignment vertical="top" readingOrder="1"/>
    </xf>
    <xf numFmtId="3" fontId="15" fillId="0" borderId="2" xfId="0" applyNumberFormat="1" applyFont="1" applyBorder="1" applyAlignment="1">
      <alignment vertical="top" readingOrder="1"/>
    </xf>
    <xf numFmtId="3" fontId="4" fillId="0" borderId="0" xfId="0" applyNumberFormat="1" applyFont="1" applyAlignment="1" applyProtection="1">
      <alignment horizontal="right" vertical="top" readingOrder="1"/>
      <protection locked="0"/>
    </xf>
    <xf numFmtId="0" fontId="18" fillId="0" borderId="0" xfId="0" applyFont="1" applyAlignment="1" applyProtection="1">
      <alignment vertical="top" readingOrder="1"/>
      <protection locked="0"/>
    </xf>
    <xf numFmtId="49" fontId="10" fillId="0" borderId="3" xfId="0" applyNumberFormat="1" applyFont="1" applyBorder="1" applyAlignment="1">
      <alignment horizontal="center" vertical="top" wrapText="1" readingOrder="1"/>
    </xf>
    <xf numFmtId="49" fontId="10" fillId="0" borderId="0" xfId="0" applyNumberFormat="1" applyFont="1" applyAlignment="1">
      <alignment horizontal="center" vertical="top" wrapText="1" readingOrder="1"/>
    </xf>
    <xf numFmtId="3" fontId="15" fillId="0" borderId="2" xfId="0" applyNumberFormat="1" applyFont="1" applyBorder="1" applyAlignment="1">
      <alignment vertical="top" wrapText="1" readingOrder="1"/>
    </xf>
    <xf numFmtId="3" fontId="4" fillId="0" borderId="0" xfId="0" applyNumberFormat="1" applyFont="1" applyAlignment="1" applyProtection="1">
      <alignment horizontal="right" vertical="top" wrapText="1" readingOrder="1"/>
      <protection locked="0"/>
    </xf>
    <xf numFmtId="49" fontId="8" fillId="0" borderId="3" xfId="0" applyNumberFormat="1" applyFont="1" applyBorder="1" applyAlignment="1">
      <alignment horizontal="center" vertical="top" wrapText="1" readingOrder="1"/>
    </xf>
    <xf numFmtId="49" fontId="8" fillId="0" borderId="0" xfId="0" applyNumberFormat="1" applyFont="1" applyAlignment="1">
      <alignment horizontal="center" vertical="top" wrapText="1" readingOrder="1"/>
    </xf>
    <xf numFmtId="49" fontId="21" fillId="0" borderId="0" xfId="0" applyNumberFormat="1" applyFont="1" applyAlignment="1">
      <alignment horizontal="left" vertical="top" wrapText="1" readingOrder="1"/>
    </xf>
    <xf numFmtId="0" fontId="22" fillId="0" borderId="0" xfId="0" applyFont="1" applyAlignment="1">
      <alignment vertical="top" wrapText="1" readingOrder="1"/>
    </xf>
    <xf numFmtId="3" fontId="21" fillId="0" borderId="2" xfId="0" applyNumberFormat="1" applyFont="1" applyBorder="1" applyAlignment="1">
      <alignment vertical="top" wrapText="1" readingOrder="1"/>
    </xf>
    <xf numFmtId="49" fontId="7" fillId="0" borderId="0" xfId="0" applyNumberFormat="1" applyFont="1" applyAlignment="1">
      <alignment horizontal="left" vertical="top" wrapText="1" readingOrder="1"/>
    </xf>
    <xf numFmtId="0" fontId="24" fillId="0" borderId="2" xfId="0" applyFont="1" applyBorder="1" applyAlignment="1">
      <alignment vertical="top" wrapText="1" readingOrder="1"/>
    </xf>
    <xf numFmtId="3" fontId="19" fillId="0" borderId="0" xfId="0" applyNumberFormat="1" applyFont="1" applyAlignment="1" applyProtection="1">
      <alignment horizontal="right" vertical="top" wrapText="1" readingOrder="1"/>
      <protection locked="0"/>
    </xf>
    <xf numFmtId="49" fontId="10" fillId="0" borderId="1" xfId="0" applyNumberFormat="1" applyFont="1" applyBorder="1" applyAlignment="1">
      <alignment horizontal="center" vertical="top" wrapText="1" readingOrder="1"/>
    </xf>
    <xf numFmtId="3" fontId="22" fillId="0" borderId="1" xfId="0" applyNumberFormat="1" applyFont="1" applyBorder="1" applyAlignment="1">
      <alignment vertical="top" wrapText="1" readingOrder="1"/>
    </xf>
    <xf numFmtId="3" fontId="22" fillId="0" borderId="4" xfId="0" applyNumberFormat="1" applyFont="1" applyBorder="1" applyAlignment="1">
      <alignment vertical="top" wrapText="1" readingOrder="1"/>
    </xf>
    <xf numFmtId="3" fontId="4" fillId="0" borderId="1" xfId="0" applyNumberFormat="1" applyFont="1" applyBorder="1" applyAlignment="1" applyProtection="1">
      <alignment horizontal="right" vertical="top" wrapText="1" readingOrder="1"/>
      <protection locked="0"/>
    </xf>
    <xf numFmtId="49" fontId="24" fillId="0" borderId="0" xfId="0" applyNumberFormat="1" applyFont="1" applyAlignment="1">
      <alignment horizontal="left" vertical="top" wrapText="1" readingOrder="1"/>
    </xf>
    <xf numFmtId="49" fontId="10" fillId="0" borderId="4" xfId="0" applyNumberFormat="1" applyFont="1" applyBorder="1" applyAlignment="1">
      <alignment vertical="top" wrapText="1"/>
    </xf>
    <xf numFmtId="49" fontId="9" fillId="0" borderId="5" xfId="0" quotePrefix="1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3" fontId="10" fillId="0" borderId="2" xfId="0" applyNumberFormat="1" applyFont="1" applyBorder="1" applyAlignment="1">
      <alignment vertical="top" wrapText="1" readingOrder="1"/>
    </xf>
    <xf numFmtId="2" fontId="9" fillId="0" borderId="0" xfId="0" applyNumberFormat="1" applyFont="1" applyAlignment="1">
      <alignment vertical="top" wrapText="1"/>
    </xf>
    <xf numFmtId="49" fontId="9" fillId="0" borderId="0" xfId="0" quotePrefix="1" applyNumberFormat="1" applyFont="1" applyAlignment="1">
      <alignment horizontal="center" vertical="top" wrapText="1"/>
    </xf>
    <xf numFmtId="49" fontId="22" fillId="0" borderId="7" xfId="0" applyNumberFormat="1" applyFont="1" applyBorder="1" applyAlignment="1">
      <alignment horizontal="left" vertical="top" readingOrder="1"/>
    </xf>
    <xf numFmtId="0" fontId="22" fillId="0" borderId="1" xfId="0" applyFont="1" applyBorder="1" applyAlignment="1">
      <alignment horizontal="left" vertical="top" wrapText="1" readingOrder="1"/>
    </xf>
    <xf numFmtId="49" fontId="15" fillId="0" borderId="0" xfId="0" applyNumberFormat="1" applyFont="1" applyAlignment="1">
      <alignment horizontal="left" vertical="top" wrapText="1" readingOrder="1"/>
    </xf>
    <xf numFmtId="49" fontId="15" fillId="0" borderId="0" xfId="0" applyNumberFormat="1" applyFont="1" applyAlignment="1">
      <alignment vertical="top" wrapText="1" readingOrder="1"/>
    </xf>
    <xf numFmtId="49" fontId="24" fillId="0" borderId="0" xfId="0" applyNumberFormat="1" applyFont="1" applyAlignment="1">
      <alignment vertical="top" wrapText="1" readingOrder="1"/>
    </xf>
    <xf numFmtId="49" fontId="19" fillId="0" borderId="0" xfId="0" applyNumberFormat="1" applyFont="1" applyAlignment="1">
      <alignment vertical="top" wrapText="1" readingOrder="1"/>
    </xf>
    <xf numFmtId="49" fontId="27" fillId="0" borderId="0" xfId="0" applyNumberFormat="1" applyFont="1" applyAlignment="1">
      <alignment vertical="top" wrapText="1" readingOrder="1"/>
    </xf>
    <xf numFmtId="49" fontId="13" fillId="0" borderId="0" xfId="0" applyNumberFormat="1" applyFont="1" applyAlignment="1">
      <alignment vertical="top" wrapText="1" readingOrder="1"/>
    </xf>
    <xf numFmtId="49" fontId="28" fillId="0" borderId="0" xfId="0" applyNumberFormat="1" applyFont="1" applyAlignment="1">
      <alignment vertical="top" wrapText="1" readingOrder="1"/>
    </xf>
    <xf numFmtId="3" fontId="14" fillId="0" borderId="2" xfId="0" applyNumberFormat="1" applyFont="1" applyBorder="1" applyAlignment="1">
      <alignment vertical="top" wrapText="1" readingOrder="1"/>
    </xf>
    <xf numFmtId="49" fontId="20" fillId="0" borderId="0" xfId="0" applyNumberFormat="1" applyFont="1" applyAlignment="1">
      <alignment horizontal="left" vertical="top" wrapText="1" readingOrder="1"/>
    </xf>
    <xf numFmtId="2" fontId="17" fillId="0" borderId="0" xfId="0" applyNumberFormat="1" applyFont="1" applyAlignment="1">
      <alignment vertical="top" wrapText="1" readingOrder="1"/>
    </xf>
    <xf numFmtId="3" fontId="20" fillId="0" borderId="2" xfId="0" applyNumberFormat="1" applyFont="1" applyBorder="1" applyAlignment="1">
      <alignment vertical="top" wrapText="1" readingOrder="1"/>
    </xf>
    <xf numFmtId="0" fontId="26" fillId="0" borderId="0" xfId="0" applyFont="1" applyAlignment="1" applyProtection="1">
      <alignment vertical="top" wrapText="1" readingOrder="1"/>
      <protection locked="0"/>
    </xf>
    <xf numFmtId="2" fontId="16" fillId="0" borderId="0" xfId="0" applyNumberFormat="1" applyFont="1" applyAlignment="1">
      <alignment vertical="top" wrapText="1" readingOrder="1"/>
    </xf>
    <xf numFmtId="49" fontId="10" fillId="0" borderId="0" xfId="0" applyNumberFormat="1" applyFont="1" applyAlignment="1">
      <alignment horizontal="left" vertical="top" wrapText="1" readingOrder="1"/>
    </xf>
    <xf numFmtId="0" fontId="4" fillId="0" borderId="0" xfId="0" applyFont="1" applyAlignment="1" applyProtection="1">
      <alignment vertical="top" wrapText="1" readingOrder="1"/>
      <protection locked="0"/>
    </xf>
    <xf numFmtId="49" fontId="8" fillId="0" borderId="0" xfId="0" applyNumberFormat="1" applyFont="1" applyAlignment="1">
      <alignment vertical="top" wrapText="1" readingOrder="1"/>
    </xf>
    <xf numFmtId="49" fontId="4" fillId="0" borderId="0" xfId="0" applyNumberFormat="1" applyFont="1" applyAlignment="1">
      <alignment vertical="top" wrapText="1" readingOrder="1"/>
    </xf>
    <xf numFmtId="49" fontId="8" fillId="0" borderId="0" xfId="0" applyNumberFormat="1" applyFont="1" applyAlignment="1">
      <alignment horizontal="left" vertical="top" wrapText="1" readingOrder="1"/>
    </xf>
    <xf numFmtId="3" fontId="8" fillId="0" borderId="2" xfId="0" applyNumberFormat="1" applyFont="1" applyBorder="1" applyAlignment="1">
      <alignment vertical="top" wrapText="1" readingOrder="1"/>
    </xf>
    <xf numFmtId="0" fontId="19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>
      <alignment vertical="top" wrapText="1" readingOrder="1"/>
    </xf>
    <xf numFmtId="0" fontId="29" fillId="0" borderId="0" xfId="0" applyFont="1" applyAlignment="1" applyProtection="1">
      <alignment vertical="top" wrapText="1"/>
      <protection locked="0"/>
    </xf>
    <xf numFmtId="49" fontId="7" fillId="0" borderId="2" xfId="0" applyNumberFormat="1" applyFont="1" applyBorder="1" applyAlignment="1">
      <alignment horizontal="left" vertical="top" wrapText="1" readingOrder="1"/>
    </xf>
    <xf numFmtId="49" fontId="7" fillId="0" borderId="3" xfId="0" applyNumberFormat="1" applyFont="1" applyBorder="1" applyAlignment="1">
      <alignment horizontal="left" vertical="top" wrapText="1" readingOrder="1"/>
    </xf>
    <xf numFmtId="49" fontId="7" fillId="0" borderId="7" xfId="0" applyNumberFormat="1" applyFont="1" applyBorder="1" applyAlignment="1">
      <alignment horizontal="left" vertical="top" wrapText="1"/>
    </xf>
    <xf numFmtId="0" fontId="9" fillId="0" borderId="0" xfId="0" applyFont="1" applyAlignment="1">
      <alignment vertical="top" wrapText="1" readingOrder="1"/>
    </xf>
    <xf numFmtId="0" fontId="23" fillId="0" borderId="0" xfId="0" applyFont="1" applyAlignment="1" applyProtection="1">
      <alignment vertical="top" wrapText="1" readingOrder="1"/>
      <protection locked="0"/>
    </xf>
    <xf numFmtId="49" fontId="7" fillId="0" borderId="0" xfId="0" applyNumberFormat="1" applyFont="1" applyAlignment="1" applyProtection="1">
      <alignment horizontal="left" vertical="top" wrapText="1" readingOrder="1"/>
      <protection locked="0"/>
    </xf>
    <xf numFmtId="0" fontId="25" fillId="0" borderId="0" xfId="0" applyFont="1" applyAlignment="1" applyProtection="1">
      <alignment vertical="top" wrapText="1" readingOrder="1"/>
      <protection locked="0"/>
    </xf>
    <xf numFmtId="0" fontId="4" fillId="0" borderId="3" xfId="0" applyFont="1" applyBorder="1" applyAlignment="1" applyProtection="1">
      <alignment horizontal="center" vertical="top" wrapText="1" readingOrder="1"/>
      <protection locked="0"/>
    </xf>
    <xf numFmtId="49" fontId="4" fillId="0" borderId="0" xfId="0" applyNumberFormat="1" applyFont="1" applyAlignment="1" applyProtection="1">
      <alignment horizontal="center" vertical="top" wrapText="1" readingOrder="1"/>
      <protection locked="0"/>
    </xf>
    <xf numFmtId="49" fontId="9" fillId="0" borderId="0" xfId="0" applyNumberFormat="1" applyFont="1" applyAlignment="1" applyProtection="1">
      <alignment horizontal="left" vertical="top" wrapText="1" readingOrder="1"/>
      <protection locked="0"/>
    </xf>
    <xf numFmtId="0" fontId="9" fillId="0" borderId="2" xfId="0" applyFont="1" applyBorder="1" applyAlignment="1" applyProtection="1">
      <alignment vertical="top" wrapText="1" readingOrder="1"/>
      <protection locked="0"/>
    </xf>
    <xf numFmtId="49" fontId="7" fillId="0" borderId="1" xfId="0" applyNumberFormat="1" applyFont="1" applyBorder="1" applyAlignment="1">
      <alignment horizontal="center" vertical="top" wrapText="1"/>
    </xf>
    <xf numFmtId="49" fontId="33" fillId="0" borderId="0" xfId="0" applyNumberFormat="1" applyFont="1" applyAlignment="1">
      <alignment vertical="top" wrapText="1" readingOrder="1"/>
    </xf>
    <xf numFmtId="0" fontId="9" fillId="0" borderId="0" xfId="0" applyFont="1" applyAlignment="1" applyProtection="1">
      <alignment horizontal="left" vertical="top" wrapText="1"/>
      <protection locked="0"/>
    </xf>
    <xf numFmtId="3" fontId="12" fillId="0" borderId="0" xfId="0" applyNumberFormat="1" applyFont="1" applyAlignment="1">
      <alignment horizontal="right" vertical="top" wrapText="1"/>
    </xf>
    <xf numFmtId="49" fontId="7" fillId="0" borderId="1" xfId="0" applyNumberFormat="1" applyFont="1" applyBorder="1" applyAlignment="1">
      <alignment horizontal="left" vertical="top" wrapText="1" readingOrder="1"/>
    </xf>
    <xf numFmtId="0" fontId="9" fillId="0" borderId="0" xfId="0" applyFont="1" applyAlignment="1" applyProtection="1">
      <alignment wrapText="1"/>
      <protection locked="0"/>
    </xf>
    <xf numFmtId="3" fontId="2" fillId="0" borderId="0" xfId="0" applyNumberFormat="1" applyFont="1" applyAlignment="1">
      <alignment horizontal="right" vertical="top" wrapText="1"/>
    </xf>
    <xf numFmtId="3" fontId="2" fillId="0" borderId="0" xfId="0" applyNumberFormat="1" applyFont="1" applyAlignment="1" applyProtection="1">
      <alignment horizontal="right" vertical="top" wrapText="1" readingOrder="1"/>
      <protection locked="0"/>
    </xf>
    <xf numFmtId="2" fontId="5" fillId="0" borderId="0" xfId="0" applyNumberFormat="1" applyFont="1" applyAlignment="1">
      <alignment horizontal="right" vertical="top" wrapText="1"/>
    </xf>
    <xf numFmtId="49" fontId="9" fillId="0" borderId="6" xfId="0" quotePrefix="1" applyNumberFormat="1" applyFont="1" applyBorder="1" applyAlignment="1">
      <alignment horizontal="center" vertical="top" wrapText="1" readingOrder="1"/>
    </xf>
    <xf numFmtId="49" fontId="9" fillId="0" borderId="11" xfId="0" applyNumberFormat="1" applyFont="1" applyBorder="1" applyAlignment="1">
      <alignment vertical="top" wrapText="1" readingOrder="1"/>
    </xf>
    <xf numFmtId="3" fontId="2" fillId="0" borderId="0" xfId="0" applyNumberFormat="1" applyFont="1" applyAlignment="1" applyProtection="1">
      <alignment horizontal="right" vertical="top" readingOrder="1"/>
      <protection locked="0"/>
    </xf>
    <xf numFmtId="3" fontId="2" fillId="0" borderId="2" xfId="0" applyNumberFormat="1" applyFont="1" applyBorder="1" applyAlignment="1" applyProtection="1">
      <alignment horizontal="right" vertical="top" readingOrder="1"/>
      <protection locked="0"/>
    </xf>
    <xf numFmtId="0" fontId="29" fillId="0" borderId="0" xfId="0" applyFont="1" applyAlignment="1" applyProtection="1">
      <alignment horizontal="left" vertical="top" wrapText="1"/>
      <protection locked="0"/>
    </xf>
    <xf numFmtId="0" fontId="9" fillId="0" borderId="0" xfId="0" applyFont="1" applyAlignment="1" applyProtection="1">
      <alignment horizontal="left" wrapText="1"/>
      <protection locked="0"/>
    </xf>
    <xf numFmtId="3" fontId="2" fillId="0" borderId="0" xfId="0" applyNumberFormat="1" applyFont="1" applyAlignment="1">
      <alignment horizontal="right" vertical="top" wrapText="1" readingOrder="1"/>
    </xf>
    <xf numFmtId="3" fontId="2" fillId="0" borderId="1" xfId="0" applyNumberFormat="1" applyFont="1" applyBorder="1" applyAlignment="1">
      <alignment horizontal="right" vertical="top" wrapText="1" readingOrder="1"/>
    </xf>
    <xf numFmtId="3" fontId="2" fillId="0" borderId="1" xfId="0" applyNumberFormat="1" applyFont="1" applyBorder="1" applyAlignment="1">
      <alignment horizontal="right" vertical="top" wrapText="1"/>
    </xf>
    <xf numFmtId="3" fontId="2" fillId="0" borderId="2" xfId="0" applyNumberFormat="1" applyFont="1" applyBorder="1" applyAlignment="1" applyProtection="1">
      <alignment horizontal="right" vertical="top" wrapText="1" readingOrder="1"/>
      <protection locked="0"/>
    </xf>
    <xf numFmtId="3" fontId="2" fillId="0" borderId="1" xfId="0" applyNumberFormat="1" applyFont="1" applyBorder="1" applyAlignment="1" applyProtection="1">
      <alignment horizontal="right" vertical="top" wrapText="1" readingOrder="1"/>
      <protection locked="0"/>
    </xf>
    <xf numFmtId="3" fontId="2" fillId="0" borderId="4" xfId="0" applyNumberFormat="1" applyFont="1" applyBorder="1" applyAlignment="1" applyProtection="1">
      <alignment horizontal="right" vertical="top" wrapText="1" readingOrder="1"/>
      <protection locked="0"/>
    </xf>
    <xf numFmtId="3" fontId="4" fillId="0" borderId="0" xfId="0" applyNumberFormat="1" applyFont="1" applyAlignment="1">
      <alignment horizontal="right" vertical="top" wrapText="1"/>
    </xf>
    <xf numFmtId="49" fontId="14" fillId="2" borderId="8" xfId="4" quotePrefix="1" applyNumberFormat="1" applyFont="1" applyFill="1" applyBorder="1" applyAlignment="1">
      <alignment horizontal="center" vertical="top" wrapText="1"/>
    </xf>
    <xf numFmtId="49" fontId="7" fillId="2" borderId="9" xfId="4" applyNumberFormat="1" applyFont="1" applyFill="1" applyBorder="1" applyAlignment="1">
      <alignment horizontal="center" vertical="top" wrapText="1"/>
    </xf>
    <xf numFmtId="49" fontId="7" fillId="2" borderId="9" xfId="4" applyNumberFormat="1" applyFont="1" applyFill="1" applyBorder="1" applyAlignment="1">
      <alignment vertical="top" wrapText="1" readingOrder="1"/>
    </xf>
    <xf numFmtId="49" fontId="7" fillId="2" borderId="9" xfId="4" applyNumberFormat="1" applyFont="1" applyFill="1" applyBorder="1" applyAlignment="1">
      <alignment horizontal="left" vertical="top" wrapText="1"/>
    </xf>
    <xf numFmtId="49" fontId="10" fillId="2" borderId="10" xfId="4" applyNumberFormat="1" applyFont="1" applyFill="1" applyBorder="1" applyAlignment="1">
      <alignment vertical="top" wrapText="1"/>
    </xf>
    <xf numFmtId="3" fontId="4" fillId="2" borderId="9" xfId="4" applyNumberFormat="1" applyFont="1" applyFill="1" applyBorder="1" applyAlignment="1" applyProtection="1">
      <alignment horizontal="right" vertical="top" wrapText="1" readingOrder="1"/>
      <protection locked="0"/>
    </xf>
    <xf numFmtId="3" fontId="4" fillId="2" borderId="9" xfId="4" applyNumberFormat="1" applyFont="1" applyFill="1" applyBorder="1" applyAlignment="1">
      <alignment horizontal="right" vertical="top" wrapText="1"/>
    </xf>
    <xf numFmtId="3" fontId="9" fillId="2" borderId="10" xfId="4" applyNumberFormat="1" applyFont="1" applyFill="1" applyBorder="1" applyAlignment="1" applyProtection="1">
      <alignment horizontal="right" vertical="top" wrapText="1" readingOrder="1"/>
      <protection locked="0"/>
    </xf>
    <xf numFmtId="49" fontId="10" fillId="0" borderId="3" xfId="4" quotePrefix="1" applyNumberFormat="1" applyFont="1" applyBorder="1" applyAlignment="1">
      <alignment horizontal="center" vertical="top" wrapText="1"/>
    </xf>
    <xf numFmtId="49" fontId="10" fillId="0" borderId="0" xfId="4" applyNumberFormat="1" applyFont="1" applyAlignment="1">
      <alignment horizontal="center" vertical="top" wrapText="1"/>
    </xf>
    <xf numFmtId="49" fontId="36" fillId="0" borderId="0" xfId="0" applyNumberFormat="1" applyFont="1" applyAlignment="1">
      <alignment vertical="top" wrapText="1" readingOrder="1"/>
    </xf>
    <xf numFmtId="49" fontId="5" fillId="0" borderId="0" xfId="0" applyNumberFormat="1" applyFont="1" applyAlignment="1">
      <alignment vertical="top" wrapText="1" readingOrder="1"/>
    </xf>
    <xf numFmtId="0" fontId="4" fillId="0" borderId="0" xfId="4" applyFont="1" applyAlignment="1">
      <alignment vertical="top" wrapText="1"/>
    </xf>
    <xf numFmtId="3" fontId="4" fillId="0" borderId="0" xfId="4" applyNumberFormat="1" applyFont="1" applyAlignment="1" applyProtection="1">
      <alignment horizontal="right" vertical="top" wrapText="1" readingOrder="1"/>
      <protection locked="0"/>
    </xf>
    <xf numFmtId="49" fontId="10" fillId="0" borderId="0" xfId="4" applyNumberFormat="1" applyFont="1" applyAlignment="1">
      <alignment vertical="top" wrapText="1" readingOrder="1"/>
    </xf>
    <xf numFmtId="4" fontId="2" fillId="0" borderId="0" xfId="0" applyNumberFormat="1" applyFont="1" applyAlignment="1">
      <alignment horizontal="center" vertical="top" wrapText="1" readingOrder="1"/>
    </xf>
    <xf numFmtId="2" fontId="35" fillId="0" borderId="0" xfId="0" applyNumberFormat="1" applyFont="1" applyAlignment="1">
      <alignment vertical="top" readingOrder="1"/>
    </xf>
    <xf numFmtId="2" fontId="35" fillId="0" borderId="0" xfId="0" applyNumberFormat="1" applyFont="1" applyAlignment="1">
      <alignment vertical="top" wrapText="1" readingOrder="1"/>
    </xf>
    <xf numFmtId="2" fontId="37" fillId="0" borderId="0" xfId="0" applyNumberFormat="1" applyFont="1" applyAlignment="1">
      <alignment vertical="top" wrapText="1" readingOrder="1"/>
    </xf>
    <xf numFmtId="49" fontId="38" fillId="0" borderId="0" xfId="0" applyNumberFormat="1" applyFont="1" applyAlignment="1">
      <alignment horizontal="left" vertical="top" wrapText="1" readingOrder="1"/>
    </xf>
    <xf numFmtId="2" fontId="37" fillId="0" borderId="1" xfId="0" applyNumberFormat="1" applyFont="1" applyBorder="1" applyAlignment="1">
      <alignment vertical="top" wrapText="1" readingOrder="1"/>
    </xf>
    <xf numFmtId="2" fontId="34" fillId="0" borderId="0" xfId="0" applyNumberFormat="1" applyFont="1" applyAlignment="1">
      <alignment vertical="top" wrapText="1" readingOrder="1"/>
    </xf>
    <xf numFmtId="4" fontId="5" fillId="0" borderId="1" xfId="0" applyNumberFormat="1" applyFont="1" applyBorder="1" applyAlignment="1">
      <alignment horizontal="right" vertical="top" wrapText="1"/>
    </xf>
    <xf numFmtId="2" fontId="5" fillId="0" borderId="0" xfId="0" applyNumberFormat="1" applyFont="1" applyAlignment="1">
      <alignment vertical="top" wrapText="1" readingOrder="1"/>
    </xf>
    <xf numFmtId="2" fontId="5" fillId="2" borderId="9" xfId="4" applyNumberFormat="1" applyFont="1" applyFill="1" applyBorder="1" applyAlignment="1">
      <alignment horizontal="right" vertical="top" wrapText="1"/>
    </xf>
    <xf numFmtId="0" fontId="32" fillId="0" borderId="0" xfId="0" applyFont="1" applyAlignment="1" applyProtection="1">
      <alignment vertical="top" wrapText="1" readingOrder="1"/>
      <protection locked="0"/>
    </xf>
    <xf numFmtId="0" fontId="40" fillId="0" borderId="0" xfId="0" applyFont="1" applyAlignment="1" applyProtection="1">
      <alignment vertical="top" readingOrder="1"/>
      <protection locked="0"/>
    </xf>
    <xf numFmtId="49" fontId="5" fillId="0" borderId="0" xfId="0" applyNumberFormat="1" applyFont="1" applyAlignment="1">
      <alignment horizontal="center" vertical="top" wrapText="1"/>
    </xf>
    <xf numFmtId="49" fontId="10" fillId="0" borderId="0" xfId="4" quotePrefix="1" applyNumberFormat="1" applyFont="1" applyAlignment="1">
      <alignment vertical="top" wrapText="1" readingOrder="1"/>
    </xf>
    <xf numFmtId="49" fontId="5" fillId="0" borderId="12" xfId="0" applyNumberFormat="1" applyFont="1" applyBorder="1" applyAlignment="1">
      <alignment horizontal="center" vertical="top" wrapText="1"/>
    </xf>
    <xf numFmtId="49" fontId="5" fillId="3" borderId="12" xfId="0" applyNumberFormat="1" applyFont="1" applyFill="1" applyBorder="1" applyAlignment="1">
      <alignment horizontal="center" vertical="top" wrapText="1"/>
    </xf>
    <xf numFmtId="49" fontId="5" fillId="3" borderId="0" xfId="0" applyNumberFormat="1" applyFont="1" applyFill="1" applyAlignment="1">
      <alignment horizontal="center" vertical="top" wrapText="1"/>
    </xf>
    <xf numFmtId="49" fontId="5" fillId="3" borderId="0" xfId="0" applyNumberFormat="1" applyFont="1" applyFill="1" applyAlignment="1">
      <alignment vertical="top" wrapText="1" readingOrder="1"/>
    </xf>
    <xf numFmtId="49" fontId="5" fillId="3" borderId="0" xfId="0" applyNumberFormat="1" applyFont="1" applyFill="1" applyAlignment="1">
      <alignment horizontal="left" vertical="top" wrapText="1"/>
    </xf>
    <xf numFmtId="2" fontId="5" fillId="3" borderId="0" xfId="0" applyNumberFormat="1" applyFont="1" applyFill="1" applyAlignment="1">
      <alignment horizontal="right" vertical="top" wrapText="1"/>
    </xf>
    <xf numFmtId="3" fontId="2" fillId="3" borderId="0" xfId="0" applyNumberFormat="1" applyFont="1" applyFill="1" applyAlignment="1" applyProtection="1">
      <alignment horizontal="right" vertical="top" wrapText="1" readingOrder="1"/>
      <protection locked="0"/>
    </xf>
    <xf numFmtId="3" fontId="2" fillId="3" borderId="0" xfId="0" applyNumberFormat="1" applyFont="1" applyFill="1" applyAlignment="1">
      <alignment horizontal="right" vertical="top" wrapText="1"/>
    </xf>
    <xf numFmtId="0" fontId="0" fillId="0" borderId="0" xfId="0" applyAlignment="1" applyProtection="1">
      <alignment vertical="top" wrapText="1"/>
      <protection locked="0"/>
    </xf>
    <xf numFmtId="3" fontId="5" fillId="0" borderId="13" xfId="0" applyNumberFormat="1" applyFont="1" applyBorder="1" applyAlignment="1">
      <alignment horizontal="left" vertical="top" wrapText="1"/>
    </xf>
    <xf numFmtId="49" fontId="5" fillId="4" borderId="14" xfId="0" applyNumberFormat="1" applyFont="1" applyFill="1" applyBorder="1" applyAlignment="1">
      <alignment horizontal="center" vertical="top" wrapText="1"/>
    </xf>
    <xf numFmtId="49" fontId="5" fillId="4" borderId="15" xfId="0" applyNumberFormat="1" applyFont="1" applyFill="1" applyBorder="1" applyAlignment="1">
      <alignment horizontal="center" vertical="top" wrapText="1"/>
    </xf>
    <xf numFmtId="49" fontId="5" fillId="4" borderId="15" xfId="0" applyNumberFormat="1" applyFont="1" applyFill="1" applyBorder="1" applyAlignment="1">
      <alignment vertical="top" wrapText="1" readingOrder="1"/>
    </xf>
    <xf numFmtId="49" fontId="5" fillId="4" borderId="15" xfId="0" applyNumberFormat="1" applyFont="1" applyFill="1" applyBorder="1" applyAlignment="1">
      <alignment horizontal="left" vertical="top" wrapText="1"/>
    </xf>
    <xf numFmtId="2" fontId="5" fillId="4" borderId="15" xfId="0" applyNumberFormat="1" applyFont="1" applyFill="1" applyBorder="1" applyAlignment="1">
      <alignment horizontal="right" vertical="top" wrapText="1"/>
    </xf>
    <xf numFmtId="49" fontId="5" fillId="4" borderId="16" xfId="0" applyNumberFormat="1" applyFont="1" applyFill="1" applyBorder="1" applyAlignment="1">
      <alignment vertical="top" wrapText="1"/>
    </xf>
    <xf numFmtId="3" fontId="2" fillId="4" borderId="15" xfId="0" applyNumberFormat="1" applyFont="1" applyFill="1" applyBorder="1" applyAlignment="1" applyProtection="1">
      <alignment horizontal="right" vertical="top" wrapText="1" readingOrder="1"/>
      <protection locked="0"/>
    </xf>
    <xf numFmtId="3" fontId="2" fillId="4" borderId="15" xfId="0" applyNumberFormat="1" applyFont="1" applyFill="1" applyBorder="1" applyAlignment="1">
      <alignment horizontal="right" vertical="top" wrapText="1"/>
    </xf>
    <xf numFmtId="0" fontId="2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  <protection locked="0"/>
    </xf>
    <xf numFmtId="49" fontId="5" fillId="3" borderId="13" xfId="0" applyNumberFormat="1" applyFont="1" applyFill="1" applyBorder="1" applyAlignment="1">
      <alignment horizontal="left" vertical="top" wrapText="1"/>
    </xf>
    <xf numFmtId="0" fontId="34" fillId="0" borderId="0" xfId="0" applyFont="1" applyAlignment="1">
      <alignment horizontal="justify" vertical="top" wrapText="1"/>
    </xf>
    <xf numFmtId="0" fontId="0" fillId="0" borderId="0" xfId="0" applyAlignment="1">
      <alignment vertical="top" wrapText="1"/>
    </xf>
    <xf numFmtId="49" fontId="7" fillId="0" borderId="0" xfId="4" applyNumberFormat="1" applyFont="1" applyAlignment="1">
      <alignment vertical="top" wrapText="1" readingOrder="1"/>
    </xf>
    <xf numFmtId="0" fontId="7" fillId="0" borderId="0" xfId="4" applyFont="1" applyAlignment="1">
      <alignment horizontal="left" vertical="top" wrapText="1"/>
    </xf>
    <xf numFmtId="2" fontId="38" fillId="0" borderId="0" xfId="4" applyNumberFormat="1" applyFont="1" applyAlignment="1">
      <alignment horizontal="right" vertical="top" wrapText="1"/>
    </xf>
    <xf numFmtId="3" fontId="7" fillId="0" borderId="2" xfId="4" applyNumberFormat="1" applyFont="1" applyBorder="1" applyAlignment="1">
      <alignment horizontal="left" vertical="top" wrapText="1"/>
    </xf>
    <xf numFmtId="3" fontId="29" fillId="0" borderId="0" xfId="4" applyNumberFormat="1" applyFont="1" applyAlignment="1">
      <alignment horizontal="right" vertical="top" wrapText="1"/>
    </xf>
    <xf numFmtId="3" fontId="9" fillId="0" borderId="2" xfId="4" applyNumberFormat="1" applyFont="1" applyBorder="1" applyAlignment="1" applyProtection="1">
      <alignment horizontal="right" vertical="top" wrapText="1" readingOrder="1"/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7" fillId="0" borderId="0" xfId="0" applyFont="1" applyAlignment="1" applyProtection="1">
      <alignment vertical="top" wrapText="1"/>
      <protection locked="0"/>
    </xf>
    <xf numFmtId="49" fontId="7" fillId="0" borderId="7" xfId="0" applyNumberFormat="1" applyFont="1" applyBorder="1" applyAlignment="1">
      <alignment horizontal="left" vertical="top"/>
    </xf>
    <xf numFmtId="49" fontId="10" fillId="0" borderId="0" xfId="4" applyNumberFormat="1" applyFont="1" applyAlignment="1">
      <alignment horizontal="center" vertical="top" wrapText="1" readingOrder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0" xfId="0" applyNumberFormat="1" applyFont="1" applyAlignment="1">
      <alignment vertical="top" wrapText="1" readingOrder="1"/>
    </xf>
    <xf numFmtId="49" fontId="9" fillId="0" borderId="6" xfId="0" applyNumberFormat="1" applyFont="1" applyBorder="1" applyAlignment="1">
      <alignment vertical="top" wrapText="1" readingOrder="1"/>
    </xf>
    <xf numFmtId="3" fontId="0" fillId="3" borderId="2" xfId="0" applyNumberFormat="1" applyFill="1" applyBorder="1" applyAlignment="1" applyProtection="1">
      <alignment horizontal="right" vertical="top" wrapText="1" readingOrder="1"/>
      <protection locked="0"/>
    </xf>
    <xf numFmtId="3" fontId="0" fillId="0" borderId="2" xfId="0" applyNumberFormat="1" applyBorder="1" applyAlignment="1" applyProtection="1">
      <alignment horizontal="right" vertical="top" wrapText="1" readingOrder="1"/>
      <protection locked="0"/>
    </xf>
    <xf numFmtId="3" fontId="10" fillId="0" borderId="0" xfId="4" applyNumberFormat="1" applyFont="1" applyAlignment="1">
      <alignment horizontal="left" vertical="top" wrapText="1"/>
    </xf>
    <xf numFmtId="2" fontId="10" fillId="0" borderId="0" xfId="4" applyNumberFormat="1" applyFont="1" applyAlignment="1">
      <alignment horizontal="left" vertical="top" wrapText="1"/>
    </xf>
    <xf numFmtId="3" fontId="10" fillId="0" borderId="2" xfId="4" applyNumberFormat="1" applyFont="1" applyBorder="1" applyAlignment="1">
      <alignment horizontal="left" vertical="top" wrapText="1"/>
    </xf>
    <xf numFmtId="3" fontId="4" fillId="0" borderId="0" xfId="4" applyNumberFormat="1" applyFont="1" applyAlignment="1">
      <alignment vertical="top" wrapText="1"/>
    </xf>
    <xf numFmtId="49" fontId="10" fillId="0" borderId="0" xfId="4" quotePrefix="1" applyNumberFormat="1" applyFont="1" applyAlignment="1">
      <alignment horizontal="center" vertical="top" wrapText="1"/>
    </xf>
    <xf numFmtId="3" fontId="10" fillId="0" borderId="0" xfId="4" applyNumberFormat="1" applyFont="1" applyAlignment="1">
      <alignment vertical="top" wrapText="1"/>
    </xf>
    <xf numFmtId="2" fontId="10" fillId="0" borderId="0" xfId="4" applyNumberFormat="1" applyFont="1" applyAlignment="1">
      <alignment horizontal="right" vertical="top" wrapText="1"/>
    </xf>
    <xf numFmtId="49" fontId="10" fillId="0" borderId="3" xfId="4" applyNumberFormat="1" applyFont="1" applyBorder="1" applyAlignment="1">
      <alignment horizontal="center" vertical="top" wrapText="1"/>
    </xf>
    <xf numFmtId="2" fontId="4" fillId="0" borderId="0" xfId="4" applyNumberFormat="1" applyFont="1" applyAlignment="1">
      <alignment vertical="top" wrapText="1"/>
    </xf>
    <xf numFmtId="2" fontId="10" fillId="0" borderId="0" xfId="4" applyNumberFormat="1" applyFont="1" applyAlignment="1">
      <alignment vertical="top" wrapText="1"/>
    </xf>
    <xf numFmtId="0" fontId="12" fillId="0" borderId="0" xfId="4" applyFont="1" applyAlignment="1">
      <alignment vertical="top" wrapText="1"/>
    </xf>
    <xf numFmtId="2" fontId="12" fillId="0" borderId="0" xfId="4" applyNumberFormat="1" applyFont="1" applyAlignment="1">
      <alignment vertical="top" wrapText="1"/>
    </xf>
    <xf numFmtId="3" fontId="11" fillId="0" borderId="0" xfId="4" applyNumberFormat="1" applyFont="1" applyAlignment="1">
      <alignment horizontal="left" vertical="top" wrapText="1"/>
    </xf>
    <xf numFmtId="2" fontId="31" fillId="0" borderId="0" xfId="4" applyNumberFormat="1" applyFont="1" applyAlignment="1">
      <alignment horizontal="right" vertical="top" wrapText="1"/>
    </xf>
    <xf numFmtId="3" fontId="11" fillId="0" borderId="2" xfId="4" applyNumberFormat="1" applyFont="1" applyBorder="1" applyAlignment="1">
      <alignment vertical="top" wrapText="1"/>
    </xf>
    <xf numFmtId="3" fontId="12" fillId="0" borderId="0" xfId="4" applyNumberFormat="1" applyFont="1" applyAlignment="1">
      <alignment horizontal="left" vertical="top" wrapText="1"/>
    </xf>
    <xf numFmtId="2" fontId="11" fillId="0" borderId="0" xfId="4" applyNumberFormat="1" applyFont="1" applyAlignment="1">
      <alignment horizontal="left" vertical="top" wrapText="1"/>
    </xf>
    <xf numFmtId="2" fontId="11" fillId="0" borderId="0" xfId="4" applyNumberFormat="1" applyFont="1" applyAlignment="1">
      <alignment horizontal="right" vertical="top" wrapText="1"/>
    </xf>
    <xf numFmtId="3" fontId="11" fillId="0" borderId="2" xfId="4" applyNumberFormat="1" applyFont="1" applyBorder="1" applyAlignment="1">
      <alignment horizontal="left" vertical="top" wrapText="1"/>
    </xf>
    <xf numFmtId="2" fontId="12" fillId="0" borderId="0" xfId="4" applyNumberFormat="1" applyFont="1" applyAlignment="1">
      <alignment horizontal="left" vertical="top" wrapText="1"/>
    </xf>
    <xf numFmtId="3" fontId="34" fillId="4" borderId="17" xfId="0" applyNumberFormat="1" applyFont="1" applyFill="1" applyBorder="1" applyAlignment="1" applyProtection="1">
      <alignment horizontal="right" vertical="top" wrapText="1" readingOrder="1"/>
      <protection locked="0"/>
    </xf>
    <xf numFmtId="3" fontId="10" fillId="0" borderId="2" xfId="4" applyNumberFormat="1" applyFont="1" applyBorder="1" applyAlignment="1">
      <alignment vertical="top" wrapText="1"/>
    </xf>
    <xf numFmtId="2" fontId="10" fillId="0" borderId="0" xfId="4" applyNumberFormat="1" applyFont="1" applyAlignment="1">
      <alignment vertical="top"/>
    </xf>
    <xf numFmtId="0" fontId="10" fillId="0" borderId="2" xfId="4" applyFont="1" applyBorder="1" applyAlignment="1">
      <alignment horizontal="left" vertical="top"/>
    </xf>
    <xf numFmtId="49" fontId="10" fillId="0" borderId="3" xfId="4" applyNumberFormat="1" applyFont="1" applyBorder="1" applyAlignment="1">
      <alignment horizontal="center" vertical="top" wrapText="1" readingOrder="1"/>
    </xf>
    <xf numFmtId="49" fontId="10" fillId="0" borderId="0" xfId="4" quotePrefix="1" applyNumberFormat="1" applyFont="1" applyAlignment="1">
      <alignment horizontal="center" vertical="top" wrapText="1" readingOrder="1"/>
    </xf>
    <xf numFmtId="3" fontId="0" fillId="0" borderId="18" xfId="0" applyNumberFormat="1" applyBorder="1" applyAlignment="1" applyProtection="1">
      <alignment horizontal="right" vertical="top" wrapText="1" readingOrder="1"/>
      <protection locked="0"/>
    </xf>
    <xf numFmtId="3" fontId="2" fillId="0" borderId="19" xfId="0" applyNumberFormat="1" applyFont="1" applyBorder="1" applyAlignment="1" applyProtection="1">
      <alignment horizontal="center" vertical="top" wrapText="1" readingOrder="1"/>
      <protection locked="0"/>
    </xf>
    <xf numFmtId="49" fontId="4" fillId="0" borderId="19" xfId="0" applyNumberFormat="1" applyFont="1" applyBorder="1" applyAlignment="1">
      <alignment horizontal="left" vertical="top" wrapText="1" readingOrder="1"/>
    </xf>
    <xf numFmtId="4" fontId="2" fillId="0" borderId="19" xfId="0" applyNumberFormat="1" applyFont="1" applyBorder="1" applyAlignment="1">
      <alignment horizontal="center" vertical="top" wrapText="1" readingOrder="1"/>
    </xf>
    <xf numFmtId="3" fontId="4" fillId="0" borderId="20" xfId="0" applyNumberFormat="1" applyFont="1" applyBorder="1" applyAlignment="1">
      <alignment horizontal="center" vertical="top" wrapText="1" readingOrder="1"/>
    </xf>
    <xf numFmtId="3" fontId="4" fillId="0" borderId="20" xfId="0" applyNumberFormat="1" applyFont="1" applyBorder="1" applyAlignment="1" applyProtection="1">
      <alignment horizontal="center" vertical="top" wrapText="1" readingOrder="1"/>
      <protection locked="0"/>
    </xf>
    <xf numFmtId="3" fontId="2" fillId="0" borderId="20" xfId="0" applyNumberFormat="1" applyFont="1" applyBorder="1" applyAlignment="1" applyProtection="1">
      <alignment horizontal="center" vertical="top" wrapText="1" readingOrder="1"/>
      <protection locked="0"/>
    </xf>
    <xf numFmtId="0" fontId="18" fillId="0" borderId="0" xfId="0" applyFont="1" applyAlignment="1" applyProtection="1">
      <alignment horizontal="center" vertical="center" wrapText="1" readingOrder="1"/>
      <protection locked="0"/>
    </xf>
    <xf numFmtId="0" fontId="34" fillId="0" borderId="21" xfId="0" applyFont="1" applyBorder="1" applyAlignment="1">
      <alignment horizontal="right"/>
    </xf>
    <xf numFmtId="0" fontId="32" fillId="0" borderId="21" xfId="0" applyFont="1" applyBorder="1" applyAlignment="1">
      <alignment horizontal="right"/>
    </xf>
    <xf numFmtId="3" fontId="5" fillId="0" borderId="0" xfId="0" applyNumberFormat="1" applyFont="1" applyAlignment="1">
      <alignment horizontal="left" vertical="top" wrapText="1"/>
    </xf>
    <xf numFmtId="3" fontId="0" fillId="0" borderId="21" xfId="0" applyNumberFormat="1" applyBorder="1" applyAlignment="1" applyProtection="1">
      <alignment horizontal="right" vertical="top" wrapText="1" readingOrder="1"/>
      <protection locked="0"/>
    </xf>
    <xf numFmtId="3" fontId="10" fillId="0" borderId="21" xfId="4" applyNumberFormat="1" applyFont="1" applyBorder="1" applyAlignment="1">
      <alignment horizontal="left" vertical="top" wrapText="1"/>
    </xf>
    <xf numFmtId="0" fontId="42" fillId="0" borderId="0" xfId="0" applyFont="1" applyAlignment="1">
      <alignment vertical="top" wrapText="1" readingOrder="1"/>
    </xf>
    <xf numFmtId="49" fontId="42" fillId="0" borderId="0" xfId="0" applyNumberFormat="1" applyFont="1" applyAlignment="1">
      <alignment horizontal="left" vertical="top" readingOrder="1"/>
    </xf>
  </cellXfs>
  <cellStyles count="7">
    <cellStyle name="Ezres 2" xfId="1" xr:uid="{00000000-0005-0000-0000-000000000000}"/>
    <cellStyle name="Normál" xfId="0" builtinId="0"/>
    <cellStyle name="Normál 2" xfId="2" xr:uid="{00000000-0005-0000-0000-000002000000}"/>
    <cellStyle name="Normál 7" xfId="3" xr:uid="{00000000-0005-0000-0000-000003000000}"/>
    <cellStyle name="Normál_SICK ÜZEMÉPÜLET BŐVÍTÉS" xfId="4" xr:uid="{00000000-0005-0000-0000-000004000000}"/>
    <cellStyle name="Standard_Munka12" xfId="5" xr:uid="{00000000-0005-0000-0000-000005000000}"/>
    <cellStyle name="Stílus 1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11"/>
  <sheetViews>
    <sheetView tabSelected="1" zoomScale="124" zoomScaleNormal="124" zoomScaleSheetLayoutView="115" workbookViewId="0">
      <selection activeCell="N5" sqref="N5"/>
    </sheetView>
  </sheetViews>
  <sheetFormatPr defaultColWidth="9.140625" defaultRowHeight="12.75" x14ac:dyDescent="0.2"/>
  <cols>
    <col min="1" max="1" width="3.85546875" style="75" customWidth="1"/>
    <col min="2" max="2" width="4.140625" style="76" customWidth="1"/>
    <col min="3" max="3" width="9.7109375" style="77" bestFit="1" customWidth="1"/>
    <col min="4" max="4" width="62.140625" style="10" customWidth="1"/>
    <col min="5" max="5" width="11.140625" style="126" customWidth="1"/>
    <col min="6" max="6" width="11.140625" style="78" customWidth="1"/>
    <col min="7" max="7" width="10.7109375" style="24" customWidth="1"/>
    <col min="8" max="9" width="10.7109375" style="86" customWidth="1"/>
    <col min="10" max="10" width="12.140625" style="97" customWidth="1"/>
    <col min="11" max="11" width="27.42578125" style="10" customWidth="1"/>
    <col min="12" max="16384" width="9.140625" style="10"/>
  </cols>
  <sheetData>
    <row r="1" spans="1:22" ht="24.75" customHeight="1" thickBot="1" x14ac:dyDescent="0.25">
      <c r="A1" s="195" t="s">
        <v>57</v>
      </c>
      <c r="B1" s="195" t="s">
        <v>56</v>
      </c>
      <c r="C1" s="196" t="s">
        <v>27</v>
      </c>
      <c r="D1" s="197" t="s">
        <v>26</v>
      </c>
      <c r="E1" s="197" t="s">
        <v>28</v>
      </c>
      <c r="F1" s="198" t="s">
        <v>29</v>
      </c>
      <c r="G1" s="199" t="s">
        <v>30</v>
      </c>
      <c r="H1" s="195" t="s">
        <v>23</v>
      </c>
      <c r="I1" s="195" t="s">
        <v>31</v>
      </c>
      <c r="J1" s="200" t="s">
        <v>32</v>
      </c>
    </row>
    <row r="2" spans="1:22" x14ac:dyDescent="0.2">
      <c r="A2" s="11"/>
      <c r="B2" s="12"/>
      <c r="C2" s="13"/>
      <c r="D2" s="14"/>
      <c r="E2" s="116"/>
      <c r="F2" s="8"/>
    </row>
    <row r="3" spans="1:22" s="20" customFormat="1" ht="15.75" x14ac:dyDescent="0.2">
      <c r="A3" s="15"/>
      <c r="B3" s="16"/>
      <c r="D3" s="17"/>
      <c r="E3" s="117"/>
      <c r="F3" s="18"/>
      <c r="G3" s="19"/>
      <c r="H3" s="90"/>
      <c r="I3" s="90"/>
      <c r="J3" s="91"/>
      <c r="K3" s="201"/>
    </row>
    <row r="4" spans="1:22" s="20" customFormat="1" ht="15.75" x14ac:dyDescent="0.2">
      <c r="A4" s="15"/>
      <c r="B4" s="16"/>
      <c r="D4" s="17"/>
      <c r="E4" s="117"/>
      <c r="F4" s="18"/>
      <c r="G4" s="19"/>
      <c r="H4" s="90"/>
      <c r="I4" s="90"/>
      <c r="J4" s="91"/>
      <c r="K4" s="201"/>
    </row>
    <row r="5" spans="1:22" s="9" customFormat="1" ht="18" x14ac:dyDescent="0.2">
      <c r="A5" s="69"/>
      <c r="B5" s="30"/>
      <c r="C5" s="208" t="s">
        <v>97</v>
      </c>
      <c r="D5" s="207" t="s">
        <v>107</v>
      </c>
      <c r="E5" s="118"/>
      <c r="F5" s="23"/>
      <c r="G5" s="24"/>
      <c r="H5" s="86"/>
      <c r="I5" s="86"/>
      <c r="J5" s="202" t="s">
        <v>103</v>
      </c>
      <c r="K5" s="201"/>
      <c r="L5" s="127"/>
    </row>
    <row r="6" spans="1:22" s="72" customFormat="1" ht="16.5" x14ac:dyDescent="0.2">
      <c r="A6" s="25"/>
      <c r="B6" s="26"/>
      <c r="C6" s="27"/>
      <c r="E6" s="119"/>
      <c r="F6" s="29"/>
      <c r="G6" s="24"/>
      <c r="H6" s="86"/>
      <c r="I6" s="86"/>
      <c r="J6" s="203" t="s">
        <v>104</v>
      </c>
      <c r="K6" s="201"/>
    </row>
    <row r="7" spans="1:22" s="72" customFormat="1" ht="16.5" x14ac:dyDescent="0.2">
      <c r="A7" s="25"/>
      <c r="B7" s="26"/>
      <c r="C7" s="27"/>
      <c r="D7" s="28" t="s">
        <v>33</v>
      </c>
      <c r="E7" s="119"/>
      <c r="F7" s="29"/>
      <c r="G7" s="24"/>
      <c r="H7" s="86"/>
      <c r="I7" s="86"/>
      <c r="J7" s="203" t="s">
        <v>105</v>
      </c>
      <c r="K7" s="201"/>
    </row>
    <row r="8" spans="1:22" s="72" customFormat="1" ht="16.5" x14ac:dyDescent="0.2">
      <c r="A8" s="25"/>
      <c r="B8" s="26"/>
      <c r="C8" s="27"/>
      <c r="D8" s="42"/>
      <c r="E8" s="119"/>
      <c r="F8" s="29"/>
      <c r="G8" s="24"/>
      <c r="H8" s="86"/>
      <c r="I8" s="86"/>
      <c r="J8" s="97"/>
      <c r="K8" s="201"/>
    </row>
    <row r="9" spans="1:22" s="73" customFormat="1" ht="15.75" customHeight="1" x14ac:dyDescent="0.2">
      <c r="A9" s="69"/>
      <c r="B9" s="30"/>
      <c r="C9" s="30"/>
      <c r="D9" s="46"/>
      <c r="E9" s="120"/>
      <c r="F9" s="68"/>
      <c r="G9" s="24"/>
      <c r="H9" s="94"/>
      <c r="I9" s="86"/>
      <c r="J9" s="97"/>
    </row>
    <row r="10" spans="1:22" s="73" customFormat="1" ht="15.75" thickBot="1" x14ac:dyDescent="0.25">
      <c r="A10" s="69" t="s">
        <v>34</v>
      </c>
      <c r="B10" s="30"/>
      <c r="C10" s="30" t="s">
        <v>57</v>
      </c>
      <c r="D10" s="30" t="s">
        <v>36</v>
      </c>
      <c r="E10" s="120"/>
      <c r="F10" s="68"/>
      <c r="G10" s="24"/>
      <c r="H10" s="94"/>
      <c r="I10" s="86"/>
      <c r="J10" s="97">
        <f>J13</f>
        <v>0</v>
      </c>
    </row>
    <row r="11" spans="1:22" s="72" customFormat="1" ht="17.25" customHeight="1" thickBot="1" x14ac:dyDescent="0.25">
      <c r="A11" s="161" t="s">
        <v>92</v>
      </c>
      <c r="B11" s="2"/>
      <c r="C11" s="83" t="s">
        <v>97</v>
      </c>
      <c r="D11" s="1" t="s">
        <v>98</v>
      </c>
      <c r="E11" s="121"/>
      <c r="F11" s="35"/>
      <c r="G11" s="36"/>
      <c r="H11" s="95"/>
      <c r="I11" s="98"/>
      <c r="J11" s="99">
        <f>SUM(J10:J10)</f>
        <v>0</v>
      </c>
    </row>
    <row r="12" spans="1:22" s="74" customFormat="1" ht="21" thickBot="1" x14ac:dyDescent="0.25">
      <c r="A12" s="25"/>
      <c r="B12" s="26"/>
      <c r="C12" s="37"/>
      <c r="D12" s="71"/>
      <c r="E12" s="122"/>
      <c r="F12" s="31"/>
      <c r="G12" s="24"/>
      <c r="H12" s="94"/>
      <c r="I12" s="86"/>
      <c r="J12" s="97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</row>
    <row r="13" spans="1:22" s="7" customFormat="1" ht="15.75" thickBot="1" x14ac:dyDescent="0.25">
      <c r="A13" s="70" t="s">
        <v>34</v>
      </c>
      <c r="B13" s="79"/>
      <c r="C13" s="79" t="s">
        <v>57</v>
      </c>
      <c r="D13" s="1" t="s">
        <v>36</v>
      </c>
      <c r="E13" s="123"/>
      <c r="F13" s="38"/>
      <c r="G13" s="36"/>
      <c r="H13" s="96"/>
      <c r="I13" s="98"/>
      <c r="J13" s="99">
        <f>SUM(J14:J15)</f>
        <v>0</v>
      </c>
    </row>
    <row r="14" spans="1:22" s="84" customFormat="1" x14ac:dyDescent="0.2">
      <c r="A14" s="39" t="s">
        <v>34</v>
      </c>
      <c r="B14" s="88" t="s">
        <v>34</v>
      </c>
      <c r="C14" s="165" t="s">
        <v>56</v>
      </c>
      <c r="D14" s="42" t="s">
        <v>44</v>
      </c>
      <c r="E14" s="87"/>
      <c r="F14" s="5"/>
      <c r="G14" s="24"/>
      <c r="H14" s="100"/>
      <c r="I14" s="24"/>
      <c r="J14" s="97">
        <f>J82</f>
        <v>0</v>
      </c>
      <c r="K14" s="93"/>
    </row>
    <row r="15" spans="1:22" s="7" customFormat="1" x14ac:dyDescent="0.2">
      <c r="A15" s="39" t="s">
        <v>34</v>
      </c>
      <c r="B15" s="88" t="s">
        <v>35</v>
      </c>
      <c r="C15" s="89" t="s">
        <v>56</v>
      </c>
      <c r="D15" s="42" t="s">
        <v>9</v>
      </c>
      <c r="E15" s="4"/>
      <c r="F15" s="40"/>
      <c r="G15" s="24"/>
      <c r="H15" s="100"/>
      <c r="I15" s="24"/>
      <c r="J15" s="97">
        <f>J110</f>
        <v>0</v>
      </c>
      <c r="K15" s="81"/>
    </row>
    <row r="16" spans="1:22" ht="13.5" thickBot="1" x14ac:dyDescent="0.25">
      <c r="A16" s="163"/>
      <c r="B16" s="43"/>
      <c r="C16" s="164"/>
      <c r="D16" s="3"/>
      <c r="E16" s="124"/>
      <c r="F16" s="41"/>
      <c r="H16" s="94"/>
    </row>
    <row r="17" spans="1:10" s="72" customFormat="1" ht="17.25" thickBot="1" x14ac:dyDescent="0.25">
      <c r="A17" s="44" t="s">
        <v>102</v>
      </c>
      <c r="B17" s="33"/>
      <c r="C17" s="45"/>
      <c r="D17" s="34" t="s">
        <v>112</v>
      </c>
      <c r="E17" s="121"/>
      <c r="F17" s="35"/>
      <c r="G17" s="36"/>
      <c r="H17" s="95"/>
      <c r="I17" s="98"/>
      <c r="J17" s="99">
        <f>J11</f>
        <v>0</v>
      </c>
    </row>
    <row r="18" spans="1:10" s="9" customFormat="1" ht="15.75" x14ac:dyDescent="0.2">
      <c r="A18" s="21"/>
      <c r="B18" s="22"/>
      <c r="C18" s="46"/>
      <c r="D18" s="47"/>
      <c r="E18" s="118"/>
      <c r="F18" s="23"/>
      <c r="G18" s="24"/>
      <c r="H18" s="94"/>
      <c r="I18" s="86"/>
      <c r="J18" s="97"/>
    </row>
    <row r="19" spans="1:10" s="9" customFormat="1" ht="15.75" x14ac:dyDescent="0.2">
      <c r="A19" s="21"/>
      <c r="B19" s="22"/>
      <c r="C19" s="46"/>
      <c r="D19" s="48" t="s">
        <v>17</v>
      </c>
      <c r="E19" s="118"/>
      <c r="F19" s="23"/>
      <c r="G19" s="24"/>
      <c r="H19" s="94"/>
      <c r="I19" s="86"/>
      <c r="J19" s="97"/>
    </row>
    <row r="20" spans="1:10" s="9" customFormat="1" ht="42" x14ac:dyDescent="0.2">
      <c r="A20" s="21"/>
      <c r="B20" s="22"/>
      <c r="C20" s="46"/>
      <c r="D20" s="111" t="s">
        <v>106</v>
      </c>
      <c r="E20" s="118"/>
      <c r="F20" s="23"/>
      <c r="G20" s="24"/>
      <c r="H20" s="94"/>
      <c r="I20" s="86"/>
      <c r="J20" s="97"/>
    </row>
    <row r="21" spans="1:10" s="9" customFormat="1" ht="21" x14ac:dyDescent="0.2">
      <c r="A21" s="21"/>
      <c r="B21" s="22"/>
      <c r="C21" s="46"/>
      <c r="D21" s="80" t="s">
        <v>0</v>
      </c>
      <c r="E21" s="118"/>
      <c r="F21" s="23"/>
      <c r="G21" s="24"/>
      <c r="H21" s="94"/>
      <c r="I21" s="86"/>
      <c r="J21" s="97"/>
    </row>
    <row r="22" spans="1:10" s="9" customFormat="1" ht="15.75" x14ac:dyDescent="0.2">
      <c r="A22" s="21"/>
      <c r="B22" s="22"/>
      <c r="C22" s="46"/>
      <c r="D22" s="51"/>
      <c r="E22" s="118"/>
      <c r="F22" s="23"/>
      <c r="G22" s="24"/>
      <c r="H22" s="94"/>
      <c r="I22" s="86"/>
      <c r="J22" s="97"/>
    </row>
    <row r="23" spans="1:10" x14ac:dyDescent="0.2">
      <c r="A23" s="21"/>
      <c r="B23" s="22"/>
      <c r="C23" s="6"/>
      <c r="D23" s="52" t="s">
        <v>40</v>
      </c>
      <c r="E23" s="122"/>
      <c r="F23" s="53"/>
      <c r="H23" s="94"/>
    </row>
    <row r="24" spans="1:10" s="57" customFormat="1" ht="22.5" x14ac:dyDescent="0.2">
      <c r="A24" s="25"/>
      <c r="B24" s="26"/>
      <c r="C24" s="54"/>
      <c r="D24" s="55" t="s">
        <v>93</v>
      </c>
      <c r="E24" s="118"/>
      <c r="F24" s="56"/>
      <c r="G24" s="32"/>
      <c r="H24" s="94"/>
      <c r="I24" s="86"/>
      <c r="J24" s="97"/>
    </row>
    <row r="25" spans="1:10" s="57" customFormat="1" ht="21" x14ac:dyDescent="0.2">
      <c r="A25" s="25"/>
      <c r="B25" s="26"/>
      <c r="C25" s="54"/>
      <c r="D25" s="58" t="s">
        <v>58</v>
      </c>
      <c r="E25" s="118"/>
      <c r="F25" s="56"/>
      <c r="G25" s="32"/>
      <c r="H25" s="94"/>
      <c r="I25" s="86"/>
      <c r="J25" s="97"/>
    </row>
    <row r="26" spans="1:10" s="60" customFormat="1" ht="11.25" x14ac:dyDescent="0.2">
      <c r="A26" s="21"/>
      <c r="B26" s="22"/>
      <c r="C26" s="59"/>
      <c r="D26" s="49"/>
      <c r="E26" s="124"/>
      <c r="F26" s="41"/>
      <c r="G26" s="24"/>
      <c r="H26" s="94"/>
      <c r="I26" s="86"/>
      <c r="J26" s="97"/>
    </row>
    <row r="27" spans="1:10" x14ac:dyDescent="0.2">
      <c r="A27" s="21"/>
      <c r="B27" s="22"/>
      <c r="C27" s="6"/>
      <c r="D27" s="52" t="s">
        <v>41</v>
      </c>
      <c r="E27" s="122"/>
      <c r="F27" s="53"/>
      <c r="H27" s="94"/>
    </row>
    <row r="28" spans="1:10" s="60" customFormat="1" ht="11.25" x14ac:dyDescent="0.2">
      <c r="A28" s="21"/>
      <c r="B28" s="22"/>
      <c r="C28" s="59"/>
      <c r="D28" s="61" t="s">
        <v>6</v>
      </c>
      <c r="E28" s="124"/>
      <c r="F28" s="41"/>
      <c r="G28" s="24"/>
      <c r="H28" s="94"/>
      <c r="I28" s="86"/>
      <c r="J28" s="97"/>
    </row>
    <row r="29" spans="1:10" s="60" customFormat="1" ht="11.25" x14ac:dyDescent="0.2">
      <c r="A29" s="21"/>
      <c r="B29" s="22"/>
      <c r="C29" s="59"/>
      <c r="D29" s="61"/>
      <c r="E29" s="124"/>
      <c r="F29" s="41"/>
      <c r="G29" s="24"/>
      <c r="H29" s="94"/>
      <c r="I29" s="86"/>
      <c r="J29" s="97"/>
    </row>
    <row r="30" spans="1:10" s="60" customFormat="1" ht="45" x14ac:dyDescent="0.2">
      <c r="A30" s="21"/>
      <c r="B30" s="22"/>
      <c r="C30" s="59"/>
      <c r="D30" s="62" t="s">
        <v>54</v>
      </c>
      <c r="E30" s="124"/>
      <c r="F30" s="41"/>
      <c r="G30" s="24"/>
      <c r="H30" s="94"/>
      <c r="I30" s="86"/>
      <c r="J30" s="97"/>
    </row>
    <row r="31" spans="1:10" s="60" customFormat="1" ht="11.25" x14ac:dyDescent="0.2">
      <c r="A31" s="21"/>
      <c r="B31" s="22"/>
      <c r="C31" s="59"/>
      <c r="D31" s="61"/>
      <c r="E31" s="124"/>
      <c r="F31" s="41"/>
      <c r="G31" s="24"/>
      <c r="H31" s="94"/>
      <c r="I31" s="86"/>
      <c r="J31" s="97"/>
    </row>
    <row r="32" spans="1:10" s="60" customFormat="1" ht="33.75" x14ac:dyDescent="0.2">
      <c r="A32" s="21"/>
      <c r="B32" s="22"/>
      <c r="C32" s="59"/>
      <c r="D32" s="62" t="s">
        <v>7</v>
      </c>
      <c r="E32" s="124"/>
      <c r="F32" s="41"/>
      <c r="G32" s="24"/>
      <c r="H32" s="94"/>
      <c r="I32" s="86"/>
      <c r="J32" s="97"/>
    </row>
    <row r="33" spans="1:10" s="65" customFormat="1" ht="22.5" x14ac:dyDescent="0.2">
      <c r="A33" s="25"/>
      <c r="B33" s="26"/>
      <c r="C33" s="63"/>
      <c r="D33" s="49" t="s">
        <v>3</v>
      </c>
      <c r="E33" s="124"/>
      <c r="F33" s="64"/>
      <c r="G33" s="32"/>
      <c r="H33" s="94"/>
      <c r="I33" s="86"/>
      <c r="J33" s="97"/>
    </row>
    <row r="34" spans="1:10" s="60" customFormat="1" ht="22.5" x14ac:dyDescent="0.2">
      <c r="A34" s="21"/>
      <c r="B34" s="22"/>
      <c r="C34" s="59"/>
      <c r="D34" s="62" t="s">
        <v>4</v>
      </c>
      <c r="E34" s="124"/>
      <c r="F34" s="41"/>
      <c r="G34" s="24"/>
      <c r="H34" s="94"/>
      <c r="I34" s="86"/>
      <c r="J34" s="97"/>
    </row>
    <row r="35" spans="1:10" s="65" customFormat="1" ht="22.5" x14ac:dyDescent="0.2">
      <c r="A35" s="25"/>
      <c r="B35" s="26"/>
      <c r="C35" s="63"/>
      <c r="D35" s="49" t="s">
        <v>5</v>
      </c>
      <c r="E35" s="124"/>
      <c r="F35" s="64"/>
      <c r="G35" s="32"/>
      <c r="H35" s="94"/>
      <c r="I35" s="86"/>
      <c r="J35" s="97"/>
    </row>
    <row r="36" spans="1:10" s="60" customFormat="1" ht="11.25" x14ac:dyDescent="0.2">
      <c r="A36" s="21"/>
      <c r="B36" s="22"/>
      <c r="C36" s="59"/>
      <c r="D36" s="62" t="s">
        <v>15</v>
      </c>
      <c r="E36" s="124"/>
      <c r="F36" s="41"/>
      <c r="G36" s="24"/>
      <c r="H36" s="94"/>
      <c r="I36" s="86"/>
      <c r="J36" s="97"/>
    </row>
    <row r="37" spans="1:10" s="65" customFormat="1" ht="11.25" x14ac:dyDescent="0.2">
      <c r="A37" s="25"/>
      <c r="B37" s="26"/>
      <c r="C37" s="63"/>
      <c r="D37" s="49" t="s">
        <v>16</v>
      </c>
      <c r="E37" s="124"/>
      <c r="F37" s="64"/>
      <c r="G37" s="32"/>
      <c r="H37" s="94"/>
      <c r="I37" s="86"/>
      <c r="J37" s="97"/>
    </row>
    <row r="38" spans="1:10" s="60" customFormat="1" ht="45" x14ac:dyDescent="0.2">
      <c r="A38" s="21"/>
      <c r="B38" s="22"/>
      <c r="C38" s="59"/>
      <c r="D38" s="66" t="s">
        <v>1</v>
      </c>
      <c r="E38" s="124"/>
      <c r="F38" s="41"/>
      <c r="G38" s="24"/>
      <c r="H38" s="94"/>
      <c r="I38" s="86"/>
      <c r="J38" s="97"/>
    </row>
    <row r="39" spans="1:10" s="65" customFormat="1" ht="11.25" x14ac:dyDescent="0.2">
      <c r="A39" s="25"/>
      <c r="B39" s="26"/>
      <c r="C39" s="63"/>
      <c r="D39" s="50" t="s">
        <v>2</v>
      </c>
      <c r="E39" s="124"/>
      <c r="F39" s="64"/>
      <c r="G39" s="32"/>
      <c r="H39" s="94"/>
      <c r="I39" s="86"/>
      <c r="J39" s="97"/>
    </row>
    <row r="40" spans="1:10" s="60" customFormat="1" ht="33.75" x14ac:dyDescent="0.2">
      <c r="A40" s="21"/>
      <c r="B40" s="22"/>
      <c r="C40" s="59"/>
      <c r="D40" s="62" t="s">
        <v>18</v>
      </c>
      <c r="E40" s="124"/>
      <c r="F40" s="41"/>
      <c r="G40" s="24"/>
      <c r="H40" s="94"/>
      <c r="I40" s="86"/>
      <c r="J40" s="97"/>
    </row>
    <row r="41" spans="1:10" s="65" customFormat="1" ht="33.75" x14ac:dyDescent="0.2">
      <c r="A41" s="25"/>
      <c r="B41" s="26"/>
      <c r="C41" s="63"/>
      <c r="D41" s="49" t="s">
        <v>19</v>
      </c>
      <c r="E41" s="124"/>
      <c r="F41" s="64"/>
      <c r="G41" s="32"/>
      <c r="H41" s="94"/>
      <c r="I41" s="86"/>
      <c r="J41" s="97"/>
    </row>
    <row r="42" spans="1:10" s="60" customFormat="1" ht="22.5" x14ac:dyDescent="0.2">
      <c r="A42" s="21"/>
      <c r="B42" s="22"/>
      <c r="C42" s="59"/>
      <c r="D42" s="62" t="s">
        <v>42</v>
      </c>
      <c r="E42" s="124"/>
      <c r="F42" s="41"/>
      <c r="G42" s="24"/>
      <c r="H42" s="94"/>
      <c r="I42" s="86"/>
      <c r="J42" s="97"/>
    </row>
    <row r="43" spans="1:10" s="65" customFormat="1" ht="22.5" x14ac:dyDescent="0.2">
      <c r="A43" s="25"/>
      <c r="B43" s="26"/>
      <c r="C43" s="63"/>
      <c r="D43" s="49" t="s">
        <v>43</v>
      </c>
      <c r="E43" s="124"/>
      <c r="F43" s="64"/>
      <c r="G43" s="32"/>
      <c r="H43" s="94"/>
      <c r="I43" s="86"/>
      <c r="J43" s="97"/>
    </row>
    <row r="44" spans="1:10" s="60" customFormat="1" ht="22.5" x14ac:dyDescent="0.2">
      <c r="A44" s="21"/>
      <c r="B44" s="22"/>
      <c r="C44" s="59"/>
      <c r="D44" s="62" t="s">
        <v>20</v>
      </c>
      <c r="E44" s="124"/>
      <c r="F44" s="41"/>
      <c r="G44" s="24"/>
      <c r="H44" s="94"/>
      <c r="I44" s="86"/>
      <c r="J44" s="97"/>
    </row>
    <row r="45" spans="1:10" s="60" customFormat="1" ht="22.5" x14ac:dyDescent="0.2">
      <c r="A45" s="21"/>
      <c r="B45" s="22"/>
      <c r="C45" s="59"/>
      <c r="D45" s="49" t="s">
        <v>21</v>
      </c>
      <c r="E45" s="124"/>
      <c r="F45" s="41"/>
      <c r="G45" s="24"/>
      <c r="H45" s="94"/>
      <c r="I45" s="86"/>
      <c r="J45" s="97"/>
    </row>
    <row r="46" spans="1:10" s="60" customFormat="1" ht="22.5" x14ac:dyDescent="0.2">
      <c r="A46" s="21"/>
      <c r="B46" s="22"/>
      <c r="C46" s="59"/>
      <c r="D46" s="62" t="s">
        <v>12</v>
      </c>
      <c r="E46" s="124"/>
      <c r="F46" s="41"/>
      <c r="G46" s="24"/>
      <c r="H46" s="94"/>
      <c r="I46" s="86"/>
      <c r="J46" s="97"/>
    </row>
    <row r="47" spans="1:10" s="65" customFormat="1" ht="11.25" x14ac:dyDescent="0.2">
      <c r="A47" s="25"/>
      <c r="B47" s="26"/>
      <c r="C47" s="63"/>
      <c r="D47" s="62" t="s">
        <v>13</v>
      </c>
      <c r="E47" s="124"/>
      <c r="F47" s="64"/>
      <c r="G47" s="32"/>
      <c r="H47" s="94"/>
      <c r="I47" s="86"/>
      <c r="J47" s="97"/>
    </row>
    <row r="48" spans="1:10" s="65" customFormat="1" ht="12" thickBot="1" x14ac:dyDescent="0.25">
      <c r="A48" s="25"/>
      <c r="B48" s="26"/>
      <c r="C48" s="63"/>
      <c r="E48" s="124"/>
      <c r="F48" s="64"/>
      <c r="G48" s="32"/>
      <c r="H48" s="94"/>
      <c r="I48" s="86"/>
      <c r="J48" s="97"/>
    </row>
    <row r="49" spans="1:11" s="67" customFormat="1" ht="15" x14ac:dyDescent="0.2">
      <c r="A49" s="101" t="s">
        <v>34</v>
      </c>
      <c r="B49" s="102"/>
      <c r="C49" s="103" t="s">
        <v>57</v>
      </c>
      <c r="D49" s="104" t="s">
        <v>36</v>
      </c>
      <c r="E49" s="125"/>
      <c r="F49" s="105"/>
      <c r="G49" s="106"/>
      <c r="H49" s="107"/>
      <c r="I49" s="106"/>
      <c r="J49" s="108"/>
      <c r="K49" s="92"/>
    </row>
    <row r="50" spans="1:11" s="160" customFormat="1" ht="15.75" customHeight="1" x14ac:dyDescent="0.2">
      <c r="A50" s="109"/>
      <c r="B50" s="110"/>
      <c r="C50" s="153"/>
      <c r="D50" s="154"/>
      <c r="E50" s="155"/>
      <c r="F50" s="156"/>
      <c r="G50" s="114"/>
      <c r="H50" s="157"/>
      <c r="I50" s="114"/>
      <c r="J50" s="158"/>
      <c r="K50" s="159"/>
    </row>
    <row r="51" spans="1:11" s="149" customFormat="1" x14ac:dyDescent="0.2">
      <c r="A51" s="109" t="s">
        <v>34</v>
      </c>
      <c r="B51" s="110"/>
      <c r="C51" s="129" t="s">
        <v>94</v>
      </c>
      <c r="D51" s="169" t="s">
        <v>60</v>
      </c>
      <c r="E51" s="87"/>
      <c r="F51" s="139"/>
      <c r="G51" s="86"/>
      <c r="H51" s="85"/>
      <c r="I51" s="86"/>
      <c r="J51" s="167"/>
    </row>
    <row r="52" spans="1:11" s="149" customFormat="1" x14ac:dyDescent="0.2">
      <c r="A52" s="172"/>
      <c r="B52" s="110"/>
      <c r="C52" s="129"/>
      <c r="D52" s="169"/>
      <c r="E52" s="87"/>
      <c r="F52" s="204"/>
      <c r="G52" s="86"/>
      <c r="H52" s="85"/>
      <c r="I52" s="86"/>
      <c r="J52" s="205"/>
    </row>
    <row r="53" spans="1:11" s="149" customFormat="1" x14ac:dyDescent="0.2">
      <c r="D53" s="113" t="s">
        <v>111</v>
      </c>
      <c r="E53" s="87"/>
      <c r="F53" s="206"/>
      <c r="G53" s="86"/>
      <c r="H53" s="85"/>
      <c r="I53" s="86"/>
      <c r="J53" s="205"/>
    </row>
    <row r="54" spans="1:11" s="149" customFormat="1" x14ac:dyDescent="0.2">
      <c r="A54" s="172"/>
      <c r="B54" s="110"/>
      <c r="C54" s="129"/>
      <c r="D54" s="113" t="s">
        <v>108</v>
      </c>
      <c r="E54" s="87"/>
      <c r="F54" s="204"/>
      <c r="G54" s="86"/>
      <c r="H54" s="85"/>
      <c r="I54" s="86"/>
      <c r="J54" s="205"/>
    </row>
    <row r="55" spans="1:11" s="149" customFormat="1" x14ac:dyDescent="0.2">
      <c r="A55" s="172"/>
      <c r="B55" s="110"/>
      <c r="C55" s="129"/>
      <c r="D55" s="113" t="s">
        <v>109</v>
      </c>
      <c r="E55" s="87"/>
      <c r="F55" s="204"/>
      <c r="G55" s="86"/>
      <c r="H55" s="85"/>
      <c r="I55" s="86"/>
      <c r="J55" s="205"/>
    </row>
    <row r="56" spans="1:11" s="149" customFormat="1" x14ac:dyDescent="0.2">
      <c r="D56" s="113" t="s">
        <v>110</v>
      </c>
      <c r="E56" s="87"/>
      <c r="F56" s="170"/>
      <c r="G56" s="86"/>
      <c r="H56" s="85"/>
      <c r="I56" s="86"/>
      <c r="J56" s="167"/>
    </row>
    <row r="57" spans="1:11" s="149" customFormat="1" x14ac:dyDescent="0.2">
      <c r="A57" s="128"/>
      <c r="B57" s="128"/>
      <c r="C57" s="112"/>
      <c r="D57" s="151"/>
      <c r="E57" s="87"/>
      <c r="F57" s="170"/>
      <c r="G57" s="86"/>
      <c r="H57" s="85"/>
      <c r="I57" s="86"/>
      <c r="J57" s="167"/>
    </row>
    <row r="58" spans="1:11" s="138" customFormat="1" ht="12.75" customHeight="1" x14ac:dyDescent="0.2">
      <c r="A58" s="131" t="s">
        <v>34</v>
      </c>
      <c r="B58" s="132" t="s">
        <v>34</v>
      </c>
      <c r="C58" s="133" t="s">
        <v>56</v>
      </c>
      <c r="D58" s="134" t="s">
        <v>59</v>
      </c>
      <c r="E58" s="135"/>
      <c r="F58" s="150"/>
      <c r="G58" s="136"/>
      <c r="H58" s="137"/>
      <c r="I58" s="136"/>
      <c r="J58" s="166"/>
    </row>
    <row r="59" spans="1:11" s="149" customFormat="1" x14ac:dyDescent="0.2">
      <c r="A59" s="130"/>
      <c r="B59" s="128"/>
      <c r="C59" s="112"/>
      <c r="D59" s="151"/>
      <c r="E59" s="87"/>
      <c r="F59" s="139"/>
      <c r="G59" s="86"/>
      <c r="H59" s="85"/>
      <c r="I59" s="86"/>
      <c r="J59" s="167"/>
    </row>
    <row r="60" spans="1:11" s="149" customFormat="1" x14ac:dyDescent="0.2">
      <c r="A60" s="109" t="s">
        <v>34</v>
      </c>
      <c r="B60" s="110" t="s">
        <v>34</v>
      </c>
      <c r="C60" s="129" t="s">
        <v>94</v>
      </c>
      <c r="D60" s="169" t="s">
        <v>60</v>
      </c>
      <c r="E60" s="87"/>
      <c r="F60" s="170"/>
      <c r="G60" s="86"/>
      <c r="H60" s="85"/>
      <c r="I60" s="86"/>
      <c r="J60" s="167"/>
    </row>
    <row r="61" spans="1:11" s="149" customFormat="1" x14ac:dyDescent="0.2">
      <c r="A61" s="128"/>
      <c r="B61" s="128"/>
      <c r="C61" s="112"/>
      <c r="D61" s="151"/>
      <c r="E61" s="87"/>
      <c r="F61" s="170"/>
      <c r="G61" s="86"/>
      <c r="H61" s="85"/>
      <c r="I61" s="86"/>
      <c r="J61" s="167"/>
    </row>
    <row r="62" spans="1:11" s="149" customFormat="1" ht="22.5" x14ac:dyDescent="0.2">
      <c r="A62" s="128"/>
      <c r="B62" s="128"/>
      <c r="C62" s="112"/>
      <c r="D62" s="113" t="s">
        <v>99</v>
      </c>
      <c r="E62" s="87"/>
      <c r="F62" s="170"/>
      <c r="G62" s="86"/>
      <c r="H62" s="85"/>
      <c r="I62" s="86"/>
      <c r="J62" s="167"/>
    </row>
    <row r="63" spans="1:11" s="149" customFormat="1" ht="22.5" x14ac:dyDescent="0.2">
      <c r="A63" s="128"/>
      <c r="B63" s="128"/>
      <c r="C63" s="112"/>
      <c r="D63" s="113" t="s">
        <v>100</v>
      </c>
      <c r="E63" s="87"/>
      <c r="F63" s="170"/>
      <c r="G63" s="86"/>
      <c r="H63" s="85"/>
      <c r="I63" s="86"/>
      <c r="J63" s="167"/>
    </row>
    <row r="64" spans="1:11" s="149" customFormat="1" x14ac:dyDescent="0.2">
      <c r="A64" s="128"/>
      <c r="B64" s="128"/>
      <c r="C64" s="112"/>
      <c r="D64" s="151"/>
      <c r="E64" s="87"/>
      <c r="F64" s="170"/>
      <c r="G64" s="86"/>
      <c r="H64" s="85"/>
      <c r="I64" s="86"/>
      <c r="J64" s="167"/>
    </row>
    <row r="65" spans="1:10" s="149" customFormat="1" x14ac:dyDescent="0.2">
      <c r="A65" s="109" t="s">
        <v>34</v>
      </c>
      <c r="B65" s="172" t="s">
        <v>34</v>
      </c>
      <c r="C65" s="115" t="s">
        <v>34</v>
      </c>
      <c r="D65" s="173" t="s">
        <v>61</v>
      </c>
      <c r="E65" s="174">
        <v>1</v>
      </c>
      <c r="F65" s="170" t="s">
        <v>62</v>
      </c>
      <c r="G65" s="86"/>
      <c r="H65" s="85"/>
      <c r="I65" s="86">
        <f>IF(ISBLANK(E65),"",G65+H65)</f>
        <v>0</v>
      </c>
      <c r="J65" s="167">
        <f>IF(ISBLANK(E65),"",E65*I65)</f>
        <v>0</v>
      </c>
    </row>
    <row r="66" spans="1:10" s="149" customFormat="1" ht="22.5" x14ac:dyDescent="0.2">
      <c r="A66" s="175"/>
      <c r="B66" s="110"/>
      <c r="C66" s="115"/>
      <c r="D66" s="176" t="s">
        <v>63</v>
      </c>
      <c r="E66" s="174"/>
      <c r="F66" s="170"/>
      <c r="G66" s="86"/>
      <c r="H66" s="85"/>
      <c r="I66" s="86" t="str">
        <f t="shared" ref="I66:I80" si="0">IF(ISBLANK(E66),"",G66+H66)</f>
        <v/>
      </c>
      <c r="J66" s="167" t="str">
        <f t="shared" ref="J66:J80" si="1">IF(ISBLANK(E66),"",E66*I66)</f>
        <v/>
      </c>
    </row>
    <row r="67" spans="1:10" s="149" customFormat="1" x14ac:dyDescent="0.2">
      <c r="A67" s="109" t="s">
        <v>34</v>
      </c>
      <c r="B67" s="110" t="s">
        <v>34</v>
      </c>
      <c r="C67" s="115" t="s">
        <v>35</v>
      </c>
      <c r="D67" s="177" t="s">
        <v>64</v>
      </c>
      <c r="E67" s="174">
        <v>0</v>
      </c>
      <c r="F67" s="170" t="s">
        <v>45</v>
      </c>
      <c r="G67" s="86"/>
      <c r="H67" s="85"/>
      <c r="I67" s="86">
        <f t="shared" si="0"/>
        <v>0</v>
      </c>
      <c r="J67" s="167">
        <f t="shared" si="1"/>
        <v>0</v>
      </c>
    </row>
    <row r="68" spans="1:10" s="149" customFormat="1" x14ac:dyDescent="0.2">
      <c r="A68" s="175"/>
      <c r="B68" s="110"/>
      <c r="C68" s="115"/>
      <c r="D68" s="178" t="s">
        <v>65</v>
      </c>
      <c r="E68" s="174"/>
      <c r="F68" s="170"/>
      <c r="G68" s="86"/>
      <c r="H68" s="85"/>
      <c r="I68" s="86" t="str">
        <f t="shared" si="0"/>
        <v/>
      </c>
      <c r="J68" s="167" t="str">
        <f t="shared" si="1"/>
        <v/>
      </c>
    </row>
    <row r="69" spans="1:10" s="149" customFormat="1" ht="22.5" x14ac:dyDescent="0.2">
      <c r="A69" s="175"/>
      <c r="B69" s="110"/>
      <c r="C69" s="115"/>
      <c r="D69" s="179" t="s">
        <v>66</v>
      </c>
      <c r="E69" s="174"/>
      <c r="F69" s="170"/>
      <c r="G69" s="86"/>
      <c r="H69" s="85"/>
      <c r="I69" s="86" t="str">
        <f t="shared" si="0"/>
        <v/>
      </c>
      <c r="J69" s="167" t="str">
        <f t="shared" si="1"/>
        <v/>
      </c>
    </row>
    <row r="70" spans="1:10" s="149" customFormat="1" ht="22.5" x14ac:dyDescent="0.2">
      <c r="A70" s="175"/>
      <c r="B70" s="110"/>
      <c r="C70" s="115"/>
      <c r="D70" s="179" t="s">
        <v>67</v>
      </c>
      <c r="E70" s="174"/>
      <c r="F70" s="170"/>
      <c r="G70" s="86"/>
      <c r="H70" s="85"/>
      <c r="I70" s="86" t="str">
        <f t="shared" si="0"/>
        <v/>
      </c>
      <c r="J70" s="167" t="str">
        <f t="shared" si="1"/>
        <v/>
      </c>
    </row>
    <row r="71" spans="1:10" s="149" customFormat="1" x14ac:dyDescent="0.2">
      <c r="A71" s="175"/>
      <c r="B71" s="110"/>
      <c r="C71" s="115"/>
      <c r="D71" s="179" t="s">
        <v>68</v>
      </c>
      <c r="E71" s="174"/>
      <c r="F71" s="170"/>
      <c r="G71" s="86"/>
      <c r="H71" s="85"/>
      <c r="I71" s="86" t="str">
        <f t="shared" si="0"/>
        <v/>
      </c>
      <c r="J71" s="167" t="str">
        <f t="shared" si="1"/>
        <v/>
      </c>
    </row>
    <row r="72" spans="1:10" s="149" customFormat="1" x14ac:dyDescent="0.2">
      <c r="A72" s="109" t="s">
        <v>34</v>
      </c>
      <c r="B72" s="110" t="s">
        <v>34</v>
      </c>
      <c r="C72" s="115" t="s">
        <v>37</v>
      </c>
      <c r="D72" s="173" t="s">
        <v>69</v>
      </c>
      <c r="E72" s="174">
        <v>0</v>
      </c>
      <c r="F72" s="170" t="s">
        <v>45</v>
      </c>
      <c r="G72" s="86"/>
      <c r="H72" s="85"/>
      <c r="I72" s="86">
        <f t="shared" si="0"/>
        <v>0</v>
      </c>
      <c r="J72" s="167">
        <f t="shared" si="1"/>
        <v>0</v>
      </c>
    </row>
    <row r="73" spans="1:10" s="149" customFormat="1" ht="22.5" x14ac:dyDescent="0.2">
      <c r="A73" s="175"/>
      <c r="B73" s="110"/>
      <c r="C73" s="115"/>
      <c r="D73" s="113" t="s">
        <v>70</v>
      </c>
      <c r="E73" s="174"/>
      <c r="F73" s="170"/>
      <c r="G73" s="86"/>
      <c r="H73" s="85"/>
      <c r="I73" s="86" t="str">
        <f t="shared" si="0"/>
        <v/>
      </c>
      <c r="J73" s="167" t="str">
        <f t="shared" si="1"/>
        <v/>
      </c>
    </row>
    <row r="74" spans="1:10" s="149" customFormat="1" ht="22.5" x14ac:dyDescent="0.2">
      <c r="A74" s="175"/>
      <c r="B74" s="110"/>
      <c r="C74" s="115"/>
      <c r="D74" s="176" t="s">
        <v>71</v>
      </c>
      <c r="E74" s="174"/>
      <c r="F74" s="170"/>
      <c r="G74" s="86"/>
      <c r="H74" s="85"/>
      <c r="I74" s="86" t="str">
        <f t="shared" si="0"/>
        <v/>
      </c>
      <c r="J74" s="167" t="str">
        <f t="shared" si="1"/>
        <v/>
      </c>
    </row>
    <row r="75" spans="1:10" s="149" customFormat="1" ht="22.5" x14ac:dyDescent="0.2">
      <c r="A75" s="175"/>
      <c r="B75" s="110"/>
      <c r="C75" s="115"/>
      <c r="D75" s="176" t="s">
        <v>72</v>
      </c>
      <c r="E75" s="174"/>
      <c r="F75" s="170"/>
      <c r="G75" s="86"/>
      <c r="H75" s="85"/>
      <c r="I75" s="86" t="str">
        <f t="shared" si="0"/>
        <v/>
      </c>
      <c r="J75" s="167" t="str">
        <f t="shared" si="1"/>
        <v/>
      </c>
    </row>
    <row r="76" spans="1:10" s="149" customFormat="1" x14ac:dyDescent="0.2">
      <c r="A76" s="175"/>
      <c r="B76" s="110"/>
      <c r="C76" s="115"/>
      <c r="D76" s="176" t="s">
        <v>73</v>
      </c>
      <c r="E76" s="174"/>
      <c r="F76" s="170"/>
      <c r="G76" s="86"/>
      <c r="H76" s="85"/>
      <c r="I76" s="86" t="str">
        <f t="shared" si="0"/>
        <v/>
      </c>
      <c r="J76" s="167" t="str">
        <f t="shared" si="1"/>
        <v/>
      </c>
    </row>
    <row r="77" spans="1:10" s="149" customFormat="1" x14ac:dyDescent="0.2">
      <c r="A77" s="109" t="s">
        <v>34</v>
      </c>
      <c r="B77" s="110" t="s">
        <v>34</v>
      </c>
      <c r="C77" s="115" t="s">
        <v>38</v>
      </c>
      <c r="D77" s="180" t="s">
        <v>46</v>
      </c>
      <c r="E77" s="181">
        <v>0</v>
      </c>
      <c r="F77" s="182" t="s">
        <v>45</v>
      </c>
      <c r="G77" s="86"/>
      <c r="H77" s="85"/>
      <c r="I77" s="86">
        <f t="shared" si="0"/>
        <v>0</v>
      </c>
      <c r="J77" s="167">
        <f t="shared" si="1"/>
        <v>0</v>
      </c>
    </row>
    <row r="78" spans="1:10" s="149" customFormat="1" ht="22.5" x14ac:dyDescent="0.2">
      <c r="A78" s="175"/>
      <c r="B78" s="110"/>
      <c r="C78" s="115"/>
      <c r="D78" s="183" t="s">
        <v>47</v>
      </c>
      <c r="E78" s="181"/>
      <c r="F78" s="182"/>
      <c r="G78" s="86"/>
      <c r="H78" s="85"/>
      <c r="I78" s="86" t="str">
        <f t="shared" si="0"/>
        <v/>
      </c>
      <c r="J78" s="167" t="str">
        <f t="shared" si="1"/>
        <v/>
      </c>
    </row>
    <row r="79" spans="1:10" s="149" customFormat="1" x14ac:dyDescent="0.2">
      <c r="A79" s="109" t="s">
        <v>34</v>
      </c>
      <c r="B79" s="110" t="s">
        <v>34</v>
      </c>
      <c r="C79" s="115" t="s">
        <v>39</v>
      </c>
      <c r="D79" s="184" t="s">
        <v>48</v>
      </c>
      <c r="E79" s="185">
        <v>250</v>
      </c>
      <c r="F79" s="186" t="s">
        <v>45</v>
      </c>
      <c r="G79" s="86"/>
      <c r="H79" s="85"/>
      <c r="I79" s="86">
        <f t="shared" si="0"/>
        <v>0</v>
      </c>
      <c r="J79" s="167">
        <f t="shared" si="1"/>
        <v>0</v>
      </c>
    </row>
    <row r="80" spans="1:10" s="149" customFormat="1" ht="33.75" x14ac:dyDescent="0.2">
      <c r="A80" s="175"/>
      <c r="B80" s="110"/>
      <c r="C80" s="115"/>
      <c r="D80" s="187" t="s">
        <v>49</v>
      </c>
      <c r="E80" s="181"/>
      <c r="F80" s="186"/>
      <c r="G80" s="86"/>
      <c r="H80" s="85"/>
      <c r="I80" s="86" t="str">
        <f t="shared" si="0"/>
        <v/>
      </c>
      <c r="J80" s="167" t="str">
        <f t="shared" si="1"/>
        <v/>
      </c>
    </row>
    <row r="81" spans="1:10" s="149" customFormat="1" ht="13.5" thickBot="1" x14ac:dyDescent="0.25">
      <c r="A81" s="130"/>
      <c r="B81" s="128"/>
      <c r="C81" s="112"/>
      <c r="D81" s="151"/>
      <c r="E81" s="87"/>
      <c r="F81" s="139"/>
      <c r="G81" s="86"/>
      <c r="H81" s="85"/>
      <c r="I81" s="86"/>
      <c r="J81" s="167"/>
    </row>
    <row r="82" spans="1:10" s="148" customFormat="1" ht="23.25" thickBot="1" x14ac:dyDescent="0.25">
      <c r="A82" s="140" t="s">
        <v>34</v>
      </c>
      <c r="B82" s="141" t="s">
        <v>34</v>
      </c>
      <c r="C82" s="142" t="s">
        <v>101</v>
      </c>
      <c r="D82" s="143" t="s">
        <v>74</v>
      </c>
      <c r="E82" s="144"/>
      <c r="F82" s="145"/>
      <c r="G82" s="146"/>
      <c r="H82" s="147"/>
      <c r="I82" s="146"/>
      <c r="J82" s="188">
        <f>SUM(J65:J80)</f>
        <v>0</v>
      </c>
    </row>
    <row r="83" spans="1:10" s="149" customFormat="1" x14ac:dyDescent="0.2">
      <c r="A83" s="130"/>
      <c r="B83" s="128"/>
      <c r="C83" s="112"/>
      <c r="D83" s="151"/>
      <c r="E83" s="87"/>
      <c r="F83" s="139"/>
      <c r="G83" s="86"/>
      <c r="H83" s="85"/>
      <c r="I83" s="86"/>
      <c r="J83" s="167"/>
    </row>
    <row r="84" spans="1:10" s="138" customFormat="1" ht="12.75" customHeight="1" x14ac:dyDescent="0.2">
      <c r="A84" s="131" t="s">
        <v>34</v>
      </c>
      <c r="B84" s="132" t="s">
        <v>35</v>
      </c>
      <c r="C84" s="133" t="s">
        <v>56</v>
      </c>
      <c r="D84" s="134" t="s">
        <v>75</v>
      </c>
      <c r="E84" s="135"/>
      <c r="F84" s="150"/>
      <c r="G84" s="136"/>
      <c r="H84" s="137"/>
      <c r="I84" s="136"/>
      <c r="J84" s="166"/>
    </row>
    <row r="85" spans="1:10" s="149" customFormat="1" x14ac:dyDescent="0.2">
      <c r="A85" s="130"/>
      <c r="B85" s="128"/>
      <c r="C85" s="112"/>
      <c r="D85" s="151"/>
      <c r="E85" s="87"/>
      <c r="F85" s="139"/>
      <c r="G85" s="86"/>
      <c r="H85" s="85"/>
      <c r="I85" s="86"/>
      <c r="J85" s="167"/>
    </row>
    <row r="86" spans="1:10" s="149" customFormat="1" x14ac:dyDescent="0.2">
      <c r="A86" s="109" t="s">
        <v>34</v>
      </c>
      <c r="B86" s="172" t="s">
        <v>35</v>
      </c>
      <c r="C86" s="115" t="s">
        <v>34</v>
      </c>
      <c r="D86" s="173" t="s">
        <v>55</v>
      </c>
      <c r="E86" s="174">
        <f>(2.3*2.3*18 + 1.3*1.3*12)*0.05</f>
        <v>5.7749999999999995</v>
      </c>
      <c r="F86" s="170" t="s">
        <v>45</v>
      </c>
      <c r="G86" s="86"/>
      <c r="H86" s="85"/>
      <c r="I86" s="86">
        <f>IF(ISBLANK(E86),"",G86+H86)</f>
        <v>0</v>
      </c>
      <c r="J86" s="167">
        <f>IF(ISBLANK(E86),"",E86*I86)</f>
        <v>0</v>
      </c>
    </row>
    <row r="87" spans="1:10" s="149" customFormat="1" ht="33.75" x14ac:dyDescent="0.2">
      <c r="A87" s="175"/>
      <c r="B87" s="110"/>
      <c r="C87" s="115"/>
      <c r="D87" s="176" t="s">
        <v>76</v>
      </c>
      <c r="E87" s="174"/>
      <c r="F87" s="170"/>
      <c r="G87" s="86"/>
      <c r="H87" s="85"/>
      <c r="I87" s="86" t="str">
        <f t="shared" ref="I87:I108" si="2">IF(ISBLANK(E87),"",G87+H87)</f>
        <v/>
      </c>
      <c r="J87" s="167" t="str">
        <f t="shared" ref="J87:J108" si="3">IF(ISBLANK(E87),"",E87*I87)</f>
        <v/>
      </c>
    </row>
    <row r="88" spans="1:10" s="149" customFormat="1" x14ac:dyDescent="0.2">
      <c r="A88" s="175"/>
      <c r="B88" s="110"/>
      <c r="C88" s="115"/>
      <c r="D88" s="176" t="s">
        <v>50</v>
      </c>
      <c r="E88" s="174"/>
      <c r="F88" s="170"/>
      <c r="G88" s="86"/>
      <c r="H88" s="85"/>
      <c r="I88" s="86" t="str">
        <f t="shared" si="2"/>
        <v/>
      </c>
      <c r="J88" s="167" t="str">
        <f t="shared" si="3"/>
        <v/>
      </c>
    </row>
    <row r="89" spans="1:10" s="149" customFormat="1" x14ac:dyDescent="0.2">
      <c r="A89" s="175"/>
      <c r="B89" s="110"/>
      <c r="C89" s="115"/>
      <c r="D89" s="176" t="s">
        <v>51</v>
      </c>
      <c r="E89" s="174"/>
      <c r="F89" s="170"/>
      <c r="G89" s="86"/>
      <c r="H89" s="85"/>
      <c r="I89" s="86" t="str">
        <f t="shared" si="2"/>
        <v/>
      </c>
      <c r="J89" s="167" t="str">
        <f t="shared" si="3"/>
        <v/>
      </c>
    </row>
    <row r="90" spans="1:10" s="149" customFormat="1" x14ac:dyDescent="0.2">
      <c r="A90" s="109"/>
      <c r="B90" s="172"/>
      <c r="C90" s="115"/>
      <c r="D90" s="176" t="s">
        <v>77</v>
      </c>
      <c r="E90" s="174"/>
      <c r="F90" s="170"/>
      <c r="G90" s="86"/>
      <c r="H90" s="85"/>
      <c r="I90" s="86" t="str">
        <f t="shared" si="2"/>
        <v/>
      </c>
      <c r="J90" s="167" t="str">
        <f t="shared" si="3"/>
        <v/>
      </c>
    </row>
    <row r="91" spans="1:10" s="149" customFormat="1" x14ac:dyDescent="0.2">
      <c r="A91" s="109" t="s">
        <v>34</v>
      </c>
      <c r="B91" s="172" t="s">
        <v>35</v>
      </c>
      <c r="C91" s="115" t="s">
        <v>35</v>
      </c>
      <c r="D91" s="173" t="s">
        <v>78</v>
      </c>
      <c r="E91" s="174"/>
      <c r="F91" s="170"/>
      <c r="G91" s="86"/>
      <c r="H91" s="85"/>
      <c r="I91" s="86" t="str">
        <f t="shared" si="2"/>
        <v/>
      </c>
      <c r="J91" s="167" t="str">
        <f t="shared" si="3"/>
        <v/>
      </c>
    </row>
    <row r="92" spans="1:10" s="149" customFormat="1" ht="22.5" x14ac:dyDescent="0.2">
      <c r="A92" s="175"/>
      <c r="B92" s="110"/>
      <c r="C92" s="115"/>
      <c r="D92" s="113" t="s">
        <v>95</v>
      </c>
      <c r="E92" s="174"/>
      <c r="F92" s="170"/>
      <c r="G92" s="86"/>
      <c r="H92" s="85"/>
      <c r="I92" s="86" t="str">
        <f t="shared" si="2"/>
        <v/>
      </c>
      <c r="J92" s="167" t="str">
        <f t="shared" si="3"/>
        <v/>
      </c>
    </row>
    <row r="93" spans="1:10" s="149" customFormat="1" x14ac:dyDescent="0.2">
      <c r="A93" s="175"/>
      <c r="B93" s="110"/>
      <c r="C93" s="115"/>
      <c r="D93" s="176" t="s">
        <v>79</v>
      </c>
      <c r="E93" s="174"/>
      <c r="F93" s="170"/>
      <c r="G93" s="86"/>
      <c r="H93" s="85"/>
      <c r="I93" s="86" t="str">
        <f t="shared" si="2"/>
        <v/>
      </c>
      <c r="J93" s="167" t="str">
        <f t="shared" si="3"/>
        <v/>
      </c>
    </row>
    <row r="94" spans="1:10" s="149" customFormat="1" x14ac:dyDescent="0.2">
      <c r="A94" s="175"/>
      <c r="B94" s="110"/>
      <c r="C94" s="115"/>
      <c r="D94" s="176" t="s">
        <v>80</v>
      </c>
      <c r="E94" s="174"/>
      <c r="F94" s="170"/>
      <c r="G94" s="86"/>
      <c r="H94" s="85"/>
      <c r="I94" s="86" t="str">
        <f t="shared" si="2"/>
        <v/>
      </c>
      <c r="J94" s="167" t="str">
        <f t="shared" si="3"/>
        <v/>
      </c>
    </row>
    <row r="95" spans="1:10" s="149" customFormat="1" x14ac:dyDescent="0.2">
      <c r="A95" s="109" t="s">
        <v>34</v>
      </c>
      <c r="B95" s="172" t="s">
        <v>35</v>
      </c>
      <c r="C95" s="115" t="s">
        <v>24</v>
      </c>
      <c r="D95" s="176" t="s">
        <v>96</v>
      </c>
      <c r="E95" s="174">
        <f>(2.1*2.1*18 + 1.1*1.1*12)*0.6</f>
        <v>56.34</v>
      </c>
      <c r="F95" s="170" t="s">
        <v>45</v>
      </c>
      <c r="G95" s="86"/>
      <c r="H95" s="85"/>
      <c r="I95" s="86">
        <f t="shared" si="2"/>
        <v>0</v>
      </c>
      <c r="J95" s="167">
        <f t="shared" si="3"/>
        <v>0</v>
      </c>
    </row>
    <row r="96" spans="1:10" s="149" customFormat="1" x14ac:dyDescent="0.2">
      <c r="A96" s="109" t="s">
        <v>34</v>
      </c>
      <c r="B96" s="172" t="s">
        <v>35</v>
      </c>
      <c r="C96" s="115" t="s">
        <v>22</v>
      </c>
      <c r="D96" s="113" t="s">
        <v>83</v>
      </c>
      <c r="E96" s="174">
        <f>(150*18+70*12)/1000</f>
        <v>3.54</v>
      </c>
      <c r="F96" s="170" t="s">
        <v>10</v>
      </c>
      <c r="G96" s="86"/>
      <c r="H96" s="85"/>
      <c r="I96" s="86">
        <f t="shared" si="2"/>
        <v>0</v>
      </c>
      <c r="J96" s="167">
        <f t="shared" si="3"/>
        <v>0</v>
      </c>
    </row>
    <row r="97" spans="1:10" s="149" customFormat="1" x14ac:dyDescent="0.2">
      <c r="A97" s="109" t="s">
        <v>34</v>
      </c>
      <c r="B97" s="172" t="s">
        <v>35</v>
      </c>
      <c r="C97" s="115" t="s">
        <v>14</v>
      </c>
      <c r="D97" s="113" t="s">
        <v>52</v>
      </c>
      <c r="E97" s="174">
        <f>(4*2.1*18+4*1.1*12)*0.6</f>
        <v>122.4</v>
      </c>
      <c r="F97" s="170" t="s">
        <v>25</v>
      </c>
      <c r="G97" s="86"/>
      <c r="H97" s="85"/>
      <c r="I97" s="86">
        <f t="shared" si="2"/>
        <v>0</v>
      </c>
      <c r="J97" s="167">
        <f t="shared" si="3"/>
        <v>0</v>
      </c>
    </row>
    <row r="98" spans="1:10" s="149" customFormat="1" x14ac:dyDescent="0.2">
      <c r="A98" s="109" t="s">
        <v>34</v>
      </c>
      <c r="B98" s="172" t="s">
        <v>35</v>
      </c>
      <c r="C98" s="115" t="s">
        <v>37</v>
      </c>
      <c r="D98" s="173" t="s">
        <v>84</v>
      </c>
      <c r="E98" s="174"/>
      <c r="F98" s="170"/>
      <c r="G98" s="86"/>
      <c r="H98" s="85"/>
      <c r="I98" s="86" t="str">
        <f t="shared" si="2"/>
        <v/>
      </c>
      <c r="J98" s="167" t="str">
        <f t="shared" si="3"/>
        <v/>
      </c>
    </row>
    <row r="99" spans="1:10" s="149" customFormat="1" ht="22.5" x14ac:dyDescent="0.2">
      <c r="A99" s="109"/>
      <c r="B99" s="172"/>
      <c r="C99" s="115"/>
      <c r="D99" s="176" t="s">
        <v>85</v>
      </c>
      <c r="E99" s="174"/>
      <c r="F99" s="170"/>
      <c r="G99" s="86"/>
      <c r="H99" s="85"/>
      <c r="I99" s="86" t="str">
        <f t="shared" si="2"/>
        <v/>
      </c>
      <c r="J99" s="167" t="str">
        <f t="shared" si="3"/>
        <v/>
      </c>
    </row>
    <row r="100" spans="1:10" s="149" customFormat="1" x14ac:dyDescent="0.2">
      <c r="A100" s="109"/>
      <c r="B100" s="172"/>
      <c r="C100" s="115"/>
      <c r="D100" s="176" t="s">
        <v>80</v>
      </c>
      <c r="E100" s="174"/>
      <c r="F100" s="170"/>
      <c r="G100" s="86"/>
      <c r="H100" s="85"/>
      <c r="I100" s="86" t="str">
        <f t="shared" si="2"/>
        <v/>
      </c>
      <c r="J100" s="167" t="str">
        <f t="shared" si="3"/>
        <v/>
      </c>
    </row>
    <row r="101" spans="1:10" s="149" customFormat="1" x14ac:dyDescent="0.2">
      <c r="A101" s="109"/>
      <c r="B101" s="172"/>
      <c r="C101" s="115"/>
      <c r="D101" s="176" t="s">
        <v>81</v>
      </c>
      <c r="E101" s="174"/>
      <c r="F101" s="170"/>
      <c r="G101" s="86"/>
      <c r="H101" s="85"/>
      <c r="I101" s="86" t="str">
        <f t="shared" si="2"/>
        <v/>
      </c>
      <c r="J101" s="167" t="str">
        <f t="shared" si="3"/>
        <v/>
      </c>
    </row>
    <row r="102" spans="1:10" s="149" customFormat="1" x14ac:dyDescent="0.2">
      <c r="A102" s="109" t="s">
        <v>34</v>
      </c>
      <c r="B102" s="172" t="s">
        <v>35</v>
      </c>
      <c r="C102" s="115" t="s">
        <v>8</v>
      </c>
      <c r="D102" s="176" t="s">
        <v>82</v>
      </c>
      <c r="E102" s="174">
        <f>((2*16.5+19.2) + (2*12.5+19.2))*0.8*0.4</f>
        <v>30.848000000000003</v>
      </c>
      <c r="F102" s="170" t="s">
        <v>45</v>
      </c>
      <c r="G102" s="86"/>
      <c r="H102" s="85"/>
      <c r="I102" s="86">
        <f t="shared" si="2"/>
        <v>0</v>
      </c>
      <c r="J102" s="167">
        <f t="shared" si="3"/>
        <v>0</v>
      </c>
    </row>
    <row r="103" spans="1:10" s="149" customFormat="1" x14ac:dyDescent="0.2">
      <c r="A103" s="109" t="s">
        <v>34</v>
      </c>
      <c r="B103" s="172" t="s">
        <v>35</v>
      </c>
      <c r="C103" s="115" t="s">
        <v>86</v>
      </c>
      <c r="D103" s="113" t="s">
        <v>83</v>
      </c>
      <c r="E103" s="174">
        <f>((2*16.5+20) + (2*12.5+20))*20/1000</f>
        <v>1.96</v>
      </c>
      <c r="F103" s="170" t="s">
        <v>10</v>
      </c>
      <c r="G103" s="86"/>
      <c r="H103" s="85"/>
      <c r="I103" s="86">
        <f t="shared" si="2"/>
        <v>0</v>
      </c>
      <c r="J103" s="167">
        <f t="shared" si="3"/>
        <v>0</v>
      </c>
    </row>
    <row r="104" spans="1:10" s="149" customFormat="1" x14ac:dyDescent="0.2">
      <c r="A104" s="109" t="s">
        <v>34</v>
      </c>
      <c r="B104" s="172" t="s">
        <v>35</v>
      </c>
      <c r="C104" s="115" t="s">
        <v>87</v>
      </c>
      <c r="D104" s="113" t="s">
        <v>52</v>
      </c>
      <c r="E104" s="174">
        <f>((2*16.5+19.2) + (2*12.5+19.2))*0.8*2 + 4*0.8*0.4</f>
        <v>155.52000000000001</v>
      </c>
      <c r="F104" s="170" t="s">
        <v>25</v>
      </c>
      <c r="G104" s="86"/>
      <c r="H104" s="85"/>
      <c r="I104" s="86">
        <f t="shared" si="2"/>
        <v>0</v>
      </c>
      <c r="J104" s="167">
        <f t="shared" si="3"/>
        <v>0</v>
      </c>
    </row>
    <row r="105" spans="1:10" s="149" customFormat="1" x14ac:dyDescent="0.2">
      <c r="A105" s="109" t="s">
        <v>34</v>
      </c>
      <c r="B105" s="172" t="s">
        <v>35</v>
      </c>
      <c r="C105" s="115" t="s">
        <v>38</v>
      </c>
      <c r="D105" s="173" t="s">
        <v>88</v>
      </c>
      <c r="E105" s="190">
        <v>1.5</v>
      </c>
      <c r="F105" s="191" t="s">
        <v>11</v>
      </c>
      <c r="G105" s="86"/>
      <c r="H105" s="85"/>
      <c r="I105" s="86">
        <f t="shared" si="2"/>
        <v>0</v>
      </c>
      <c r="J105" s="167">
        <f t="shared" si="3"/>
        <v>0</v>
      </c>
    </row>
    <row r="106" spans="1:10" s="149" customFormat="1" ht="22.5" x14ac:dyDescent="0.2">
      <c r="A106" s="175"/>
      <c r="B106" s="110"/>
      <c r="C106" s="115"/>
      <c r="D106" s="178" t="s">
        <v>89</v>
      </c>
      <c r="E106" s="174"/>
      <c r="F106" s="170"/>
      <c r="G106" s="86"/>
      <c r="H106" s="85"/>
      <c r="I106" s="86" t="str">
        <f t="shared" si="2"/>
        <v/>
      </c>
      <c r="J106" s="167" t="str">
        <f t="shared" si="3"/>
        <v/>
      </c>
    </row>
    <row r="107" spans="1:10" s="149" customFormat="1" x14ac:dyDescent="0.2">
      <c r="A107" s="192" t="s">
        <v>34</v>
      </c>
      <c r="B107" s="193" t="s">
        <v>35</v>
      </c>
      <c r="C107" s="115" t="s">
        <v>39</v>
      </c>
      <c r="D107" s="173" t="s">
        <v>53</v>
      </c>
      <c r="E107" s="174">
        <v>0</v>
      </c>
      <c r="F107" s="189" t="s">
        <v>10</v>
      </c>
      <c r="G107" s="86"/>
      <c r="H107" s="85"/>
      <c r="I107" s="86">
        <f t="shared" si="2"/>
        <v>0</v>
      </c>
      <c r="J107" s="167">
        <f t="shared" si="3"/>
        <v>0</v>
      </c>
    </row>
    <row r="108" spans="1:10" s="149" customFormat="1" x14ac:dyDescent="0.2">
      <c r="A108" s="192"/>
      <c r="B108" s="162"/>
      <c r="C108" s="115"/>
      <c r="D108" s="171" t="s">
        <v>90</v>
      </c>
      <c r="E108" s="174"/>
      <c r="F108" s="189"/>
      <c r="G108" s="86"/>
      <c r="H108" s="85"/>
      <c r="I108" s="86" t="str">
        <f t="shared" si="2"/>
        <v/>
      </c>
      <c r="J108" s="167" t="str">
        <f t="shared" si="3"/>
        <v/>
      </c>
    </row>
    <row r="109" spans="1:10" s="149" customFormat="1" ht="13.5" thickBot="1" x14ac:dyDescent="0.25">
      <c r="A109" s="172"/>
      <c r="B109" s="172"/>
      <c r="C109" s="115"/>
      <c r="D109" s="171"/>
      <c r="E109" s="174"/>
      <c r="F109" s="168"/>
      <c r="G109" s="86"/>
      <c r="H109" s="82"/>
      <c r="I109" s="86"/>
      <c r="J109" s="194"/>
    </row>
    <row r="110" spans="1:10" s="148" customFormat="1" ht="23.25" thickBot="1" x14ac:dyDescent="0.25">
      <c r="A110" s="140" t="s">
        <v>34</v>
      </c>
      <c r="B110" s="141" t="s">
        <v>35</v>
      </c>
      <c r="C110" s="142" t="s">
        <v>101</v>
      </c>
      <c r="D110" s="143" t="s">
        <v>91</v>
      </c>
      <c r="E110" s="144"/>
      <c r="F110" s="145"/>
      <c r="G110" s="146"/>
      <c r="H110" s="147"/>
      <c r="I110" s="146"/>
      <c r="J110" s="188">
        <f>SUM(J86:J108)</f>
        <v>0</v>
      </c>
    </row>
    <row r="111" spans="1:10" s="149" customFormat="1" x14ac:dyDescent="0.2">
      <c r="A111" s="130"/>
      <c r="B111" s="128"/>
      <c r="C111" s="112"/>
      <c r="D111" s="152"/>
      <c r="E111" s="87"/>
      <c r="F111" s="139"/>
      <c r="G111" s="86"/>
      <c r="H111" s="85"/>
      <c r="I111" s="86"/>
      <c r="J111" s="167"/>
    </row>
  </sheetData>
  <sheetProtection formatCells="0" formatColumns="0" selectLockedCells="1" sort="0"/>
  <phoneticPr fontId="0" type="noConversion"/>
  <printOptions gridLines="1"/>
  <pageMargins left="0.51181102362204722" right="0.39370078740157483" top="0.74803149606299213" bottom="0.70866141732283472" header="0.51181102362204722" footer="0.51181102362204722"/>
  <pageSetup paperSize="9" scale="90" orientation="landscape" r:id="rId1"/>
  <headerFooter alignWithMargins="0">
    <oddHeader>&amp;L&amp;9Projekt: METRANS Szeged Logisztikai telephely&amp;C&amp;9KV-2.4- SÁTRAK ALAPOZÁSI MUNKÁI&amp;R&amp;9tenderterv: Talent-Plan Kft.</oddHeader>
    <oddFooter>&amp;L&amp;8&amp;F&amp;C&amp;8 2025.07.28.&amp;R&amp;8&amp;P/&amp;N</oddFooter>
  </headerFooter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Metrans Szeged sátrakalapozása</vt:lpstr>
      <vt:lpstr>'Metrans Szeged sátrakalapozása'!Nyomtatási_cím</vt:lpstr>
      <vt:lpstr>'Metrans Szeged sátrakalapozása'!Nyomtatási_terület</vt:lpstr>
    </vt:vector>
  </TitlesOfParts>
  <Company>Talent-Plan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Talent-Plan</dc:creator>
  <cp:lastModifiedBy>Péter Lados</cp:lastModifiedBy>
  <cp:lastPrinted>2025-08-03T08:16:16Z</cp:lastPrinted>
  <dcterms:created xsi:type="dcterms:W3CDTF">2005-09-02T08:49:12Z</dcterms:created>
  <dcterms:modified xsi:type="dcterms:W3CDTF">2025-08-03T08:16:39Z</dcterms:modified>
</cp:coreProperties>
</file>