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D:\Aktual\        Folyamatban\DS  21133  METRANS SZEGED\_____2025 évi tender előkészítés\20250626 gépész tender SZCS\KV-3.2 porta gépészet\"/>
    </mc:Choice>
  </mc:AlternateContent>
  <xr:revisionPtr revIDLastSave="0" documentId="13_ncr:1_{FA4D0D6B-3E70-4DA3-BBF6-160314C1397C}" xr6:coauthVersionLast="47" xr6:coauthVersionMax="47" xr10:uidLastSave="{00000000-0000-0000-0000-000000000000}"/>
  <bookViews>
    <workbookView xWindow="-120" yWindow="-120" windowWidth="29040" windowHeight="15840" xr2:uid="{00000000-000D-0000-FFFF-FFFF00000000}"/>
  </bookViews>
  <sheets>
    <sheet name="épületgépészet" sheetId="1" r:id="rId1"/>
  </sheets>
  <definedNames>
    <definedName name="_xlnm.Print_Titles" localSheetId="0">épületgépészet!$1:$5</definedName>
    <definedName name="_xlnm.Print_Area" localSheetId="0">épületgépészet!$A$1:$H$106</definedName>
  </definedNames>
  <calcPr calcId="181029"/>
  <fileRecoveryPr autoRecover="0"/>
</workbook>
</file>

<file path=xl/calcChain.xml><?xml version="1.0" encoding="utf-8"?>
<calcChain xmlns="http://schemas.openxmlformats.org/spreadsheetml/2006/main">
  <c r="G91" i="1" l="1"/>
  <c r="G90" i="1"/>
  <c r="H90" i="1" s="1"/>
  <c r="G88" i="1"/>
  <c r="G83" i="1"/>
  <c r="G82" i="1"/>
  <c r="G81" i="1"/>
  <c r="G80" i="1"/>
  <c r="G79" i="1"/>
  <c r="G78" i="1"/>
  <c r="G77" i="1"/>
  <c r="G75" i="1"/>
  <c r="G73" i="1"/>
  <c r="G68" i="1"/>
  <c r="G67" i="1"/>
  <c r="H67" i="1" s="1"/>
  <c r="G66" i="1"/>
  <c r="G65" i="1"/>
  <c r="G61" i="1"/>
  <c r="G60" i="1"/>
  <c r="G59" i="1"/>
  <c r="G58" i="1"/>
  <c r="G57" i="1"/>
  <c r="G56" i="1"/>
  <c r="G55" i="1"/>
  <c r="G54" i="1"/>
  <c r="G53" i="1"/>
  <c r="G52" i="1"/>
  <c r="G51" i="1"/>
  <c r="G50" i="1"/>
  <c r="G49" i="1"/>
  <c r="G48" i="1"/>
  <c r="G47" i="1"/>
  <c r="G42" i="1"/>
  <c r="G41" i="1"/>
  <c r="G40" i="1"/>
  <c r="G39" i="1"/>
  <c r="G38" i="1"/>
  <c r="G37" i="1"/>
  <c r="G34" i="1"/>
  <c r="G33" i="1"/>
  <c r="G31" i="1"/>
  <c r="G30" i="1"/>
  <c r="G28" i="1"/>
  <c r="G27" i="1"/>
  <c r="G26" i="1"/>
  <c r="G25" i="1"/>
  <c r="G24" i="1"/>
  <c r="G23" i="1"/>
  <c r="G22" i="1"/>
  <c r="G21" i="1"/>
  <c r="G20" i="1"/>
  <c r="G19" i="1"/>
  <c r="G18" i="1"/>
  <c r="E99" i="1"/>
  <c r="A7" i="1"/>
  <c r="A8" i="1" s="1"/>
  <c r="A9" i="1" s="1"/>
  <c r="A10" i="1" s="1"/>
  <c r="A11" i="1" s="1"/>
  <c r="H22" i="1" l="1"/>
  <c r="H34" i="1" l="1"/>
  <c r="F89" i="1"/>
  <c r="E89" i="1"/>
  <c r="G89" i="1" s="1"/>
  <c r="H68" i="1"/>
  <c r="H66" i="1"/>
  <c r="H65" i="1"/>
  <c r="H89" i="1" l="1"/>
  <c r="H69" i="1"/>
  <c r="H8" i="1" s="1"/>
  <c r="H58" i="1" l="1"/>
  <c r="F96" i="1"/>
  <c r="E96" i="1"/>
  <c r="G96" i="1" s="1"/>
  <c r="F95" i="1"/>
  <c r="E95" i="1"/>
  <c r="G95" i="1" s="1"/>
  <c r="F94" i="1"/>
  <c r="E94" i="1"/>
  <c r="G94" i="1" s="1"/>
  <c r="F93" i="1"/>
  <c r="E93" i="1"/>
  <c r="G93" i="1" s="1"/>
  <c r="H88" i="1"/>
  <c r="H83" i="1"/>
  <c r="H82" i="1"/>
  <c r="H81" i="1"/>
  <c r="H80" i="1"/>
  <c r="H79" i="1"/>
  <c r="H78" i="1"/>
  <c r="H77" i="1"/>
  <c r="H75" i="1"/>
  <c r="H73" i="1"/>
  <c r="H96" i="1" l="1"/>
  <c r="H93" i="1"/>
  <c r="H95" i="1"/>
  <c r="H84" i="1"/>
  <c r="H9" i="1" s="1"/>
  <c r="H94" i="1"/>
  <c r="H97" i="1" l="1"/>
  <c r="H10" i="1" s="1"/>
  <c r="H20" i="1"/>
  <c r="H21" i="1"/>
  <c r="H30" i="1"/>
  <c r="H31" i="1"/>
  <c r="F104" i="1" l="1"/>
  <c r="E104" i="1"/>
  <c r="F103" i="1"/>
  <c r="E103" i="1"/>
  <c r="G103" i="1" s="1"/>
  <c r="F102" i="1"/>
  <c r="E102" i="1"/>
  <c r="F101" i="1"/>
  <c r="E101" i="1"/>
  <c r="G101" i="1" s="1"/>
  <c r="F100" i="1"/>
  <c r="E100" i="1"/>
  <c r="F99" i="1"/>
  <c r="G99" i="1" s="1"/>
  <c r="H61" i="1"/>
  <c r="H60" i="1"/>
  <c r="H59" i="1"/>
  <c r="H57" i="1"/>
  <c r="H56" i="1"/>
  <c r="H54" i="1"/>
  <c r="H53" i="1"/>
  <c r="H52" i="1"/>
  <c r="H51" i="1"/>
  <c r="H50" i="1"/>
  <c r="H49" i="1"/>
  <c r="H48" i="1"/>
  <c r="H47" i="1"/>
  <c r="H42" i="1"/>
  <c r="H41" i="1"/>
  <c r="H40" i="1"/>
  <c r="H39" i="1"/>
  <c r="H38" i="1"/>
  <c r="H37" i="1"/>
  <c r="H33" i="1"/>
  <c r="H28" i="1"/>
  <c r="H27" i="1"/>
  <c r="H26" i="1"/>
  <c r="H25" i="1"/>
  <c r="H24" i="1"/>
  <c r="H19" i="1"/>
  <c r="G102" i="1" l="1"/>
  <c r="G100" i="1"/>
  <c r="G104" i="1"/>
  <c r="H100" i="1"/>
  <c r="H103" i="1"/>
  <c r="H102" i="1"/>
  <c r="H104" i="1"/>
  <c r="H99" i="1"/>
  <c r="H101" i="1"/>
  <c r="H105" i="1" l="1"/>
  <c r="H11" i="1" s="1"/>
  <c r="A44" i="1"/>
  <c r="A63" i="1" s="1"/>
  <c r="A70" i="1" s="1"/>
  <c r="A19" i="1"/>
  <c r="H18" i="1"/>
  <c r="H43" i="1" l="1"/>
  <c r="H6" i="1" s="1"/>
  <c r="A20" i="1"/>
  <c r="A21" i="1" s="1"/>
  <c r="H62" i="1"/>
  <c r="H7" i="1" s="1"/>
  <c r="H12" i="1" l="1"/>
  <c r="A22" i="1"/>
  <c r="A24" i="1" s="1"/>
  <c r="A25" i="1" s="1"/>
  <c r="A26" i="1" s="1"/>
  <c r="A27" i="1" s="1"/>
  <c r="A28" i="1" s="1"/>
  <c r="A30" i="1" s="1"/>
  <c r="A31" i="1" s="1"/>
  <c r="A33" i="1" l="1"/>
  <c r="A34" i="1" l="1"/>
  <c r="A37" i="1" s="1"/>
  <c r="A38" i="1" s="1"/>
  <c r="A39" i="1" s="1"/>
  <c r="A40" i="1" s="1"/>
  <c r="A41" i="1" s="1"/>
  <c r="A42" i="1" s="1"/>
  <c r="A47" i="1" s="1"/>
  <c r="A48" i="1" s="1"/>
  <c r="A49" i="1" s="1"/>
  <c r="A50" i="1" s="1"/>
  <c r="A51" i="1" s="1"/>
  <c r="A52" i="1" s="1"/>
  <c r="A53" i="1" s="1"/>
  <c r="A54" i="1" s="1"/>
  <c r="A56" i="1" s="1"/>
  <c r="A57" i="1" l="1"/>
  <c r="A58" i="1" l="1"/>
  <c r="A59" i="1" s="1"/>
  <c r="A60" i="1" s="1"/>
  <c r="A61" i="1" s="1"/>
  <c r="A65" i="1" l="1"/>
  <c r="A66" i="1" s="1"/>
  <c r="A67" i="1" l="1"/>
  <c r="A68" i="1" s="1"/>
  <c r="A73" i="1" s="1"/>
  <c r="A75" i="1" s="1"/>
  <c r="A77" i="1" s="1"/>
  <c r="A78" i="1" s="1"/>
  <c r="A79" i="1" s="1"/>
  <c r="A80" i="1" s="1"/>
  <c r="A81" i="1" s="1"/>
  <c r="A82" i="1" s="1"/>
  <c r="A83" i="1" s="1"/>
  <c r="A88" i="1" s="1"/>
  <c r="A89" i="1" s="1"/>
  <c r="A90" i="1" l="1"/>
  <c r="A93" i="1" s="1"/>
  <c r="A94" i="1" s="1"/>
  <c r="A95" i="1" s="1"/>
  <c r="A96" i="1" s="1"/>
  <c r="A99" i="1" s="1"/>
  <c r="A85" i="1"/>
  <c r="A98" i="1" s="1"/>
  <c r="A100" i="1" l="1"/>
  <c r="A101" i="1" s="1"/>
  <c r="A102" i="1" s="1"/>
  <c r="A103" i="1" s="1"/>
  <c r="A104" i="1" s="1"/>
</calcChain>
</file>

<file path=xl/sharedStrings.xml><?xml version="1.0" encoding="utf-8"?>
<sst xmlns="http://schemas.openxmlformats.org/spreadsheetml/2006/main" count="167" uniqueCount="98">
  <si>
    <t>anyag+díj</t>
  </si>
  <si>
    <t>anyag+díj összesen</t>
  </si>
  <si>
    <t>CSŐVEZETÉKEK</t>
  </si>
  <si>
    <t>m</t>
  </si>
  <si>
    <t>db</t>
  </si>
  <si>
    <t>klt</t>
  </si>
  <si>
    <t>kg</t>
  </si>
  <si>
    <t>SZERELVÉNYEK</t>
  </si>
  <si>
    <t>BERENDEZÉSEK</t>
  </si>
  <si>
    <t>Vízvezeték hálózat fertőtlenítése</t>
  </si>
  <si>
    <t>Negatív vízminta beszerzése</t>
  </si>
  <si>
    <t xml:space="preserve">Belső szennyvízelvezetési szerelési munkák </t>
  </si>
  <si>
    <t>D110</t>
  </si>
  <si>
    <t>D40</t>
  </si>
  <si>
    <t>D50</t>
  </si>
  <si>
    <t>klt.</t>
  </si>
  <si>
    <t xml:space="preserve">A kezelőszemélyzet egyszeri betanítása </t>
  </si>
  <si>
    <t>Szakipari munkák</t>
  </si>
  <si>
    <t>A kivitelezőnek a tervcsomagban lévő komplett gépészeti rendszerre  el kell készíteni a megvalósulási tervet, melyet digitálisan és nyomtatva is szállítania kell. A terv az átadás átvétel feltétele.</t>
  </si>
  <si>
    <t>EGYEBEK</t>
  </si>
  <si>
    <t>Munkanem megnevezése</t>
  </si>
  <si>
    <t>Vízellátás</t>
  </si>
  <si>
    <t>Csatornázás</t>
  </si>
  <si>
    <t>Sorszám</t>
  </si>
  <si>
    <t>Összesen (nettó):</t>
  </si>
  <si>
    <t>A berendezések üzembehelyezése és beszabályozása, 72 órás próbaüzem</t>
  </si>
  <si>
    <t>Élfénycsiszolt falitükör felerősítő szerkezettel, műanyag faliékekkel, csavarokkal felszerelve
Beruházó által később meghatározandó méretben.(600x1000mm ragasztott kivitel)</t>
  </si>
  <si>
    <t>WC kefe tartó műanyag faliékekkel, csavarokkal felszerelve
Beruházó által később meghatározandó színben</t>
  </si>
  <si>
    <t>Kétágú fogas</t>
  </si>
  <si>
    <t xml:space="preserve">WC papír tartó műanyag faliékekkel, csavarokkal felszerelve, Beruházó által később meghatározandó színben. </t>
  </si>
  <si>
    <t>Piperék</t>
  </si>
  <si>
    <t>Pipere szerelési munkák összesen:</t>
  </si>
  <si>
    <t>HL138-Klímaszifon falba süllyesztve DN32</t>
  </si>
  <si>
    <t>Szükséges helyeken födémáttörések, kiváltásokkal, helyreálítással, segédanyagokkal helyszini felmérés alapján</t>
  </si>
  <si>
    <t>Berendezések</t>
  </si>
  <si>
    <t>Ajtórácsok elszívott helyiségek légutánpótlásához, beépítéssel 400x100 mm (vagy ajtó alatti rés biztosítása)</t>
  </si>
  <si>
    <t>Vízellátás összesen:</t>
  </si>
  <si>
    <t>Csatornázás összesen:</t>
  </si>
  <si>
    <t>Légtechnika</t>
  </si>
  <si>
    <t>Légtechnika összesen:</t>
  </si>
  <si>
    <t>A kiírásban szereplő tételek beárazásakor az egységárban szerepeltetni kell minden olyan segéd és főanyagot amely a nevezet tétel elkészítéséhez szükséges. Minden tételnél figyelembe kell venni a gyártás, szállítás és szerelés költségeit. Csak első osztályú anyag kerülhet beépítésre.
A kivitelező a beárazását úgy készítse, hogy működőképes rendszert kell beáraznia, ezért minden tétel kompletten egymáshoz kapcsolódva szerepeljen a beárazásban. Ha van olyan tétel ami jelen kiírásnak nem része és a rendszer működéséhez elengedhetelen, a kivitelező árazza be és értesítse a tervezőt!
Az építőipari kivitelezési tevékenységről szóló 191/2009. (IX. 15.) Korm. rendelet 33. § szerinti dokumentációk (hulladék-nyilvántartó lap, megvalósulási dokumentáció, kezelési és karbantartási útmutató, hatósági engedélyek, nyilatkozatok, nyomáspróba jegyzőkönyvek, mérési jegyzőkönyvek, működési próbák jegyzőkönyvei, biztonsági és egészségvédelmi terv, stb.) elkészítésének, beszerzésének és az építtetőnek történő átadásának költségei a kivitelezőt terhelik.</t>
  </si>
  <si>
    <t>Táblázás és feliratozás (berendezések, csővezetékek)
Táblaméret: 100x50 mm hegeszetett tartóval</t>
  </si>
  <si>
    <t>Víztartási próba végzése a teljes padló alatti vezetékhálózatra. A vízfeltöltést az ipari padló elkészítéséig a teljes hálózatban fenn kell tartani.</t>
  </si>
  <si>
    <t xml:space="preserve">Horganyzott szerelősínek egyedi konstrukcióban, illetve gyűjtőfelfüggesztések.
Szerelősinek különböző hosszban feldolgozva, beleértve véglezárókkal, összekötő elemekkel, és horogfejű meneteslemezzel.
Utólagos horganyzás a szerelősineken nem megengedett.
Fémdübelenek, hordókapcsoknak, menetes száraknak, csavaroknak anyáknak, alátéteknek, menetes stifteknek az ajánlati egységárakban szerpelniük kell.
Gyártó: Sikla vagy vele egyenértékű </t>
  </si>
  <si>
    <t>Fűtés-hűtés</t>
  </si>
  <si>
    <t>Fűtés-hűtés összesen:</t>
  </si>
  <si>
    <t>Födém és faláttörések készítése és helyreállítása</t>
  </si>
  <si>
    <t>SZANITEREK
Minden szanitert, csaptelepet rendelés előtt a beruházóval jóvá kell hagyatni!</t>
  </si>
  <si>
    <r>
      <rPr>
        <b/>
        <sz val="11"/>
        <color theme="1"/>
        <rFont val="Calibri"/>
        <family val="2"/>
        <charset val="238"/>
        <scheme val="minor"/>
      </rPr>
      <t>Nyomásmérő</t>
    </r>
    <r>
      <rPr>
        <sz val="11"/>
        <color theme="1"/>
        <rFont val="Calibri"/>
        <family val="2"/>
        <charset val="238"/>
        <scheme val="minor"/>
      </rPr>
      <t>, érzékelő szondával a szükséges hosszban 0-16 bar
Átmérő 100 mm. DN15 csatlakozás, U-csővel és háromutú csappal
tömítésekkel, szállítva és szerelven</t>
    </r>
  </si>
  <si>
    <r>
      <rPr>
        <b/>
        <sz val="11"/>
        <color theme="1"/>
        <rFont val="Calibri"/>
        <family val="2"/>
        <charset val="238"/>
        <scheme val="minor"/>
      </rPr>
      <t xml:space="preserve">Légtelenítő- légbeszívószelep </t>
    </r>
    <r>
      <rPr>
        <sz val="11"/>
        <color theme="1"/>
        <rFont val="Calibri"/>
        <family val="2"/>
        <charset val="238"/>
        <scheme val="minor"/>
      </rPr>
      <t xml:space="preserve">
sárgarézből, krómozva, külső menettel, ivóvízhálózatra szerelve, 1/2"</t>
    </r>
  </si>
  <si>
    <t>Szerelőnyílások kialakítása szükséges számban álmennyezeten, szükséges segédanyagokkkal, tartozékokkal kompletten. A szerelőnyílásokat fix álmennyezet fölé kerülő szerelvények és berendezések kezeléséhez kell helyezni. 200x200-as méret.</t>
  </si>
  <si>
    <t>Szerelvények hőszigetelése: típusa megegyezik a hozzá tartozó vezeték szigetelésével. Méret: 0,5 m2/berendezés</t>
  </si>
  <si>
    <t>Szakaszos nyomáspróba elvégézése</t>
  </si>
  <si>
    <t>PVC lefolyó csővezeték P1 nyomásfokozatú, tokos, gumigyűrűs kötésekkel, tartószerkezettel,bilincsekkel, idomdarabokkal, tisztítóidommal, szakaszos tömörségi próbával, ipari padló feletti szerelések (válaszfalban, szabadon, álmennyezetben)
Gyártó: WAVIN, Pipelife
D32</t>
  </si>
  <si>
    <t>HL900N belsőterű elhelyezésre alkalmas légbeszívó szelep DN50</t>
  </si>
  <si>
    <t>Nyomáspróba</t>
  </si>
  <si>
    <t>PE lefolyó csővezeték, hegesztett kötésekkel, tartószerkezettel,bilincsekkel, idomdarabokkal, tisztítóidommal, szakaszos tömörségi próbával, padló alatti szerelések, szükséges földkiemeléssel és visszatöltéssel.
Elektrokarmantyús kötéssel, fix pontok kialakításával.
Gyártó: Geberit,WAVIN
D50</t>
  </si>
  <si>
    <t>Kézi visszamosható szűrő és nyomáscsökkentő, nyomásmérővel
Honeywell FK06-1/2"
vagy vele egyenértékű
hollandis kötéssel, csavarokkal, tömítésekkel, szállítva és szerelve</t>
  </si>
  <si>
    <t>Elektromos forróvíztároló
HAJDU ZA10
Szükséges tartozékaival, szerelvényeivel, segédanyagokkal kompletten szerelve.</t>
  </si>
  <si>
    <t>FŰTÉSI HŐLEADÓK</t>
  </si>
  <si>
    <t>Splitklímák/hőszivattyú összekötő vezetéke, előszigetelt lágy rézcső szerelése, idomokkal, tarószerkezettel, hűtési szigeteléssel. Tubolit duo split típus UV álló fóliavédelemmel.
Ø6,35/9,52 mm</t>
  </si>
  <si>
    <r>
      <rPr>
        <b/>
        <sz val="10"/>
        <color theme="1"/>
        <rFont val="Arial"/>
        <family val="2"/>
        <charset val="238"/>
      </rPr>
      <t>Visszacsapószelep</t>
    </r>
    <r>
      <rPr>
        <sz val="10"/>
        <color theme="1"/>
        <rFont val="Arial"/>
        <family val="2"/>
        <charset val="238"/>
      </rPr>
      <t xml:space="preserve">
tömítésekkel, szállítva és szerelve
1/2"</t>
    </r>
  </si>
  <si>
    <t>Szükséges helyeken födém- és faláttörések, kiváltásokkal, helyreálítással, segédanyagokkal helyszíni felmérés alapján</t>
  </si>
  <si>
    <t>Egyoldalon tokos műanyag csatornacső , gumigyűrűs tömítéssel, csőidomokkal, csatornacsővel,   teljes kiépítéssel
D110 KG-PVC</t>
  </si>
  <si>
    <t>HL21-Csepegő tölcsér, DN32</t>
  </si>
  <si>
    <t>Csapadékvíz elvezetés</t>
  </si>
  <si>
    <t>Gravitációs rendszerek</t>
  </si>
  <si>
    <t>HL62BP/1 esővíz-összefolyó, karimás, járható kimagasítóelemmel, szigetelőelemmel, kompletten beépítve.</t>
  </si>
  <si>
    <t>Gravitációs csapadékvíz elvezető eresz csatorna csatlakoztatása a közmű terv szerinti csapadékvíz elvezető rendszerhez.</t>
  </si>
  <si>
    <t>Csapadékvíz elvezetés összesen:</t>
  </si>
  <si>
    <t xml:space="preserve">Papírtörülköző tartó, műanyag faliékekkel, csavarokkal, felszerelve
Beruházó által később meghatározandó színben.
A mosdónál  </t>
  </si>
  <si>
    <t>Szappanadagoló, csavarokkal felszerelve, Beruházó által később meghatározandó színben (mosdóhoz)</t>
  </si>
  <si>
    <t>PE lefolyó csővezetékrendszerből, hegesztett kötésekkel, tartószerkezettel, bilincsekkel, idomdarabokkal, tisztítóidommal, szakaszos tömörségi próbával, terv szerinti nyomvonalon szabadon, álmennyezet felett, elburkolva, vagy aljzatbeton alá fektetve, csatlakozásokkal a közmű terv szerinti csapadékvíz elvezető rendszerhez. A komplett csapadékvíz hálózat páralecsapódás elleni szigetelésével, irodai területeken Geberit Isol Flex hangszigeteléssel ellátva. 
Gyártó: Geberit
D110</t>
  </si>
  <si>
    <r>
      <rPr>
        <b/>
        <sz val="10"/>
        <rFont val="Arial CE"/>
        <charset val="238"/>
      </rPr>
      <t>Split berendezés</t>
    </r>
    <r>
      <rPr>
        <sz val="10"/>
        <rFont val="Arial CE"/>
        <family val="2"/>
        <charset val="238"/>
      </rPr>
      <t xml:space="preserve">
Költségelni kell tervek szerint a berendezésekhez szükséges segédanyagokat, csővezetéket (hűtési, cseppvíz), a kültéri és beltéri egységek közötti vezeték kiépítését. Az oldalfalon elhelyezésre kerülő kültéri egységet a hóhatár fölé kell emelni, a szükséges tartószerkezet kiépítése a kivitelező feladata, ennek költségét a tartózásnál szerepeltetni kell. Minden berendezést téliesítő készlettel kell szállítani. Költségelni kell a berendezés feltöltését és beüzemelését!</t>
    </r>
  </si>
  <si>
    <t>Uponor Uni Pipe Plus ötrétegű műanyag csövek  épületen belüli vízhálózathoz. Szerelése falhoronyba, padlószerkezetben, előregyártott kötőelemekkel, szakaszos nyomáspróbával, padló és válaszfal horonymarásával, zártcellás szigeteléssel.
Hidegvíz vezetékek esetén beltérben Armacell Armaflex AC, falban Armacell Tubolit S Plus 
HMV és cirkulációs vezetékek esetén beltérben Armacell Tubolit DG, falban Armacell Tubolit S Plus. 
Szigetelés vastagsága a terveken feltüntetett értékek szerint.
Ø16x2,0mm</t>
  </si>
  <si>
    <t>Ø20x2,25mm</t>
  </si>
  <si>
    <t>D20 KPE vezeték</t>
  </si>
  <si>
    <t>Rácsatlakozás ivóvíz vezetékre WC-ben, 1/2"</t>
  </si>
  <si>
    <r>
      <rPr>
        <b/>
        <sz val="10"/>
        <color theme="1"/>
        <rFont val="Arial"/>
        <family val="2"/>
        <charset val="238"/>
      </rPr>
      <t>Golyóscsap,</t>
    </r>
    <r>
      <rPr>
        <sz val="10"/>
        <color theme="1"/>
        <rFont val="Arial"/>
        <family val="2"/>
        <charset val="238"/>
      </rPr>
      <t xml:space="preserve"> kompletten rézöntvényől BB csatlakozással
Gyártó: MOFÉM
tömítésekkel, szállítva és szerelve
1/2"</t>
    </r>
  </si>
  <si>
    <r>
      <rPr>
        <b/>
        <sz val="10"/>
        <color theme="1"/>
        <rFont val="Arial"/>
        <family val="2"/>
        <charset val="238"/>
      </rPr>
      <t>Rugóterhelésű biztonsági szelep</t>
    </r>
    <r>
      <rPr>
        <sz val="10"/>
        <color theme="1"/>
        <rFont val="Arial"/>
        <family val="2"/>
        <charset val="238"/>
      </rPr>
      <t xml:space="preserve">
Elektromos forróvíztárolóra, túlfolyó csatornára kötve P(le)=6bar
1/2"</t>
    </r>
  </si>
  <si>
    <t xml:space="preserve">Acél tartószerkezet készítése csőcsordák részére, rozsdátlanított 2 réteg különböző színre alapozó-közbenső mázolással. </t>
  </si>
  <si>
    <r>
      <t>Mosdó berendezés</t>
    </r>
    <r>
      <rPr>
        <sz val="10"/>
        <color theme="1"/>
        <rFont val="Arial"/>
        <family val="2"/>
        <charset val="238"/>
      </rPr>
      <t xml:space="preserve">
Falra szerelt kivitel kivitel, fehér színben, hideg-meleg vizes ellátással, az alábbi elemekkel:
- Mosdó: Alföldi Bázis 550x435mm (70155501 )
- Geberit szerelőkerettel
- Krómozott bűzelzáró "S" szifon, komplett mosdóhoz: 1db, Hansgrohe (53002)
- SCHELL* sarokszelep s.réz krómozott kupakkal és falitárcsával  1/2": 2 db;
- 1/2" falikorong sárgarézből, belső menettel, hosszúnyakkal: 2 db;    
- csaptelep: Kludi Logo-Neo (382810575) egykaros (05) krómozott csaptelep 1db</t>
    </r>
  </si>
  <si>
    <r>
      <t xml:space="preserve">Mélyöblítésű WC </t>
    </r>
    <r>
      <rPr>
        <sz val="10"/>
        <rFont val="Arial"/>
        <family val="2"/>
        <charset val="238"/>
      </rPr>
      <t xml:space="preserve">berendezés porcelánból, hátsó kiömléssel, fedeles ülőkével, fehér színben, falsík mögé szerelhető, szerelő kerettel, tartállyal, kompletten, szerelvényekkel.
- Gipszkarton fal megerősítésével szerelve.
- Alföldi Saval 2.0 fali csésze (ALF-4056 59)
- Fehér Alföldi ülőkével
- Geberit  Duofix szerelőelem, UP320 tarállyal (111.300.00.5)
- Geberit Duofix kerettel (111.815.00.1)
- Geberit Sigma 01. fehér nyomólappal (115.770.11.5)
- Csatornbekötés PE 110,
- 1/2" falikorong:  1db
- 1/2" sarokszelep:  1db
- vízoldali bekötéssel </t>
    </r>
  </si>
  <si>
    <t>Szennyvíz vezetékekkel csatlakozás telken belüli közmű hálózathoz (D110)</t>
  </si>
  <si>
    <t>Elektromos fűtőpanel
Elekromos bekötésekkel, kompletten, készre szerelve
STIEBEL ELTRON CWM 500 P; 500W</t>
  </si>
  <si>
    <r>
      <rPr>
        <b/>
        <sz val="10"/>
        <rFont val="Arial"/>
        <family val="2"/>
        <charset val="238"/>
      </rPr>
      <t xml:space="preserve">Falba süllyesztett elszívó ventilátor
</t>
    </r>
    <r>
      <rPr>
        <sz val="10"/>
        <rFont val="Arial"/>
        <family val="2"/>
        <charset val="238"/>
      </rPr>
      <t>CAIROX SAF 125 SIL TH
Vel=150 m3/h
Visszacsapó szeleppel, hosszabbító elemmel
Oldalfali kivezetéssel, madárvédő hálóval szerelve
Rögzítő elemekkel, felszerelve, beüzemelve kompletten
Páratartalom érzékelővel és utánfutással villanykapcsolóról indítva</t>
    </r>
  </si>
  <si>
    <t>SR 125 elszívócső kifelé lejtetve</t>
  </si>
  <si>
    <t>YGC-160 fali rács RCFU 160 125  bővítővel felszerelve</t>
  </si>
  <si>
    <t>A szellőző rendszer légcsatornái és idomai horganyzott acél lemezből készülnek. 
A minimális falvastagság az alábbiak szerint alakul:
D200mm egyenértékű átmérőig 0,5mm
D200-D400 egyenértékű átmérőig 0,6mm
D400-D630 egyenértékű átmérőig 0,7mm
D630-D800 egyenértékű átmérőig 0,8mm
D800-D1250 egyenértékű átmérőig 0,9mm
D&gt;1250 egyenrűtékű átmérőtől 1,25mm</t>
  </si>
  <si>
    <t>METRANS SZEGED - KV-3.2 PORTAÉPÜLET Épületgépészet</t>
  </si>
  <si>
    <t>anyag e.á.</t>
  </si>
  <si>
    <t>díj e.á.</t>
  </si>
  <si>
    <t>egys.</t>
  </si>
  <si>
    <t>Inverteres,  hőszivattyús monosplit kültéri klíma egység oldalfalon történő elhelyezéssel. 
Tartozékokkal, beszabályozva, hűtés oldali bekötéssel, elektromos bekötéssel szervízkapcsolóval, beüzemeléssel kompletten. 
Kazettás inverteres, hőszivattyús monosplit beltéri készülék felszereléssel, hűtés oldali bekötése 0.5 m hosszú flexibilis csővel, tartóval, távirányítóval, infra vevő egységekkel, elelektromos oldali bekötéssel, szervízkapcsolóval, beüzemeléssel kompletten.  A hűtési-fűtési rendszer teljeskörű villamos szerelvényezésével, vezetékezésével, szükség szerinti villamos alelosztójával ill. vezérlő egységeivel.
Max. hűtő teljesítmény: 2,05kW, fűtőteljesítmény 2,8kW 
PANASONIC CU-Z20ZKE kültéri egység / PANASONIC CS-Z20ZKEW  beltéri egység összecsövezve, hűtőközeggel feltöltve</t>
  </si>
  <si>
    <t>A számítási képleteket az ajánlattevőnek ellenőriznie kell.</t>
  </si>
  <si>
    <t>Tartalmi módosítás ebben a tételsorban tilos.</t>
  </si>
  <si>
    <t>Minden jellegű műszaki észrevétel vagy alternatíva külön jegyzékben adható meg.</t>
  </si>
  <si>
    <t>menny.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</si>
</sst>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 &quot;Ft&quot;"/>
    <numFmt numFmtId="166" formatCode="#,##0\ [$Ft-40E]"/>
    <numFmt numFmtId="167" formatCode="_-* #,##0\ [$Ft-40E]_-;\-* #,##0\ [$Ft-40E]_-;_-* &quot;-&quot;??\ [$Ft-40E]_-;_-@_-"/>
    <numFmt numFmtId="168" formatCode="_-* #,##0.00\ _F_t_-;\-* #,##0.00\ _F_t_-;_-* &quot;-&quot;??\ _F_t_-;_-@_-"/>
  </numFmts>
  <fonts count="29" x14ac:knownFonts="1">
    <font>
      <sz val="11"/>
      <color theme="1"/>
      <name val="Calibri"/>
      <family val="2"/>
      <charset val="238"/>
      <scheme val="minor"/>
    </font>
    <font>
      <sz val="10"/>
      <name val="Arial"/>
      <family val="2"/>
      <charset val="238"/>
    </font>
    <font>
      <b/>
      <sz val="10"/>
      <name val="Arial"/>
      <family val="2"/>
      <charset val="238"/>
    </font>
    <font>
      <sz val="10"/>
      <color indexed="8"/>
      <name val="Arial"/>
      <family val="2"/>
      <charset val="238"/>
    </font>
    <font>
      <sz val="10"/>
      <name val="Times New Roman CE"/>
      <family val="1"/>
      <charset val="238"/>
    </font>
    <font>
      <b/>
      <sz val="12"/>
      <name val="Times New Roman"/>
      <family val="1"/>
      <charset val="238"/>
    </font>
    <font>
      <b/>
      <sz val="10"/>
      <name val="Times New Roman CE"/>
      <family val="1"/>
      <charset val="238"/>
    </font>
    <font>
      <sz val="10"/>
      <name val="Helv"/>
      <family val="2"/>
    </font>
    <font>
      <sz val="11"/>
      <color rgb="FF9C0006"/>
      <name val="Calibri"/>
      <family val="2"/>
      <charset val="238"/>
      <scheme val="minor"/>
    </font>
    <font>
      <sz val="11"/>
      <color theme="1"/>
      <name val="Calibri"/>
      <family val="2"/>
      <charset val="238"/>
      <scheme val="minor"/>
    </font>
    <font>
      <b/>
      <sz val="11"/>
      <color theme="1"/>
      <name val="Calibri"/>
      <family val="2"/>
      <charset val="238"/>
      <scheme val="minor"/>
    </font>
    <font>
      <sz val="10"/>
      <color indexed="8"/>
      <name val="Arial"/>
      <family val="2"/>
      <charset val="238"/>
    </font>
    <font>
      <sz val="10"/>
      <name val="Arial"/>
      <family val="2"/>
      <charset val="238"/>
    </font>
    <font>
      <sz val="10"/>
      <name val="Arial"/>
      <family val="2"/>
      <charset val="238"/>
    </font>
    <font>
      <b/>
      <sz val="10"/>
      <name val="Arial"/>
      <family val="2"/>
      <charset val="238"/>
    </font>
    <font>
      <sz val="11"/>
      <color theme="1"/>
      <name val="Calibri"/>
      <family val="2"/>
      <charset val="238"/>
      <scheme val="minor"/>
    </font>
    <font>
      <b/>
      <sz val="12"/>
      <name val="Arial"/>
      <family val="2"/>
      <charset val="238"/>
    </font>
    <font>
      <sz val="10"/>
      <color theme="1"/>
      <name val="Arial"/>
      <family val="2"/>
      <charset val="238"/>
    </font>
    <font>
      <sz val="10"/>
      <color theme="1"/>
      <name val="Calibri"/>
      <family val="2"/>
      <charset val="238"/>
      <scheme val="minor"/>
    </font>
    <font>
      <sz val="10"/>
      <name val="Arial CE"/>
      <family val="2"/>
      <charset val="238"/>
    </font>
    <font>
      <sz val="10"/>
      <name val="Arial CE"/>
      <charset val="238"/>
    </font>
    <font>
      <b/>
      <sz val="11"/>
      <color theme="1"/>
      <name val="Calibri"/>
      <family val="2"/>
      <charset val="238"/>
      <scheme val="minor"/>
    </font>
    <font>
      <b/>
      <sz val="10"/>
      <name val="Arial CE"/>
      <charset val="238"/>
    </font>
    <font>
      <sz val="11"/>
      <name val="Calibri"/>
      <family val="2"/>
      <charset val="238"/>
      <scheme val="minor"/>
    </font>
    <font>
      <b/>
      <sz val="11"/>
      <name val="Calibri"/>
      <family val="2"/>
      <charset val="238"/>
      <scheme val="minor"/>
    </font>
    <font>
      <b/>
      <sz val="10"/>
      <color theme="1"/>
      <name val="Arial"/>
      <family val="2"/>
      <charset val="238"/>
    </font>
    <font>
      <sz val="10"/>
      <color rgb="FF2C3E50"/>
      <name val="Calibri"/>
      <family val="2"/>
      <charset val="238"/>
      <scheme val="minor"/>
    </font>
    <font>
      <b/>
      <sz val="12"/>
      <name val="Times New Roman CE"/>
      <charset val="238"/>
    </font>
    <font>
      <b/>
      <sz val="12"/>
      <color theme="1"/>
      <name val="Arial"/>
      <family val="2"/>
      <charset val="238"/>
    </font>
  </fonts>
  <fills count="3">
    <fill>
      <patternFill patternType="none"/>
    </fill>
    <fill>
      <patternFill patternType="gray125"/>
    </fill>
    <fill>
      <patternFill patternType="solid">
        <fgColor rgb="FFFFC7CE"/>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right/>
      <top style="thin">
        <color indexed="8"/>
      </top>
      <bottom style="thin">
        <color indexed="8"/>
      </bottom>
      <diagonal/>
    </border>
    <border>
      <left style="thin">
        <color indexed="8"/>
      </left>
      <right/>
      <top style="medium">
        <color indexed="8"/>
      </top>
      <bottom style="medium">
        <color indexed="8"/>
      </bottom>
      <diagonal/>
    </border>
    <border>
      <left style="thin">
        <color indexed="8"/>
      </left>
      <right/>
      <top style="medium">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style="medium">
        <color indexed="64"/>
      </right>
      <top/>
      <bottom style="medium">
        <color indexed="64"/>
      </bottom>
      <diagonal/>
    </border>
  </borders>
  <cellStyleXfs count="21">
    <xf numFmtId="0" fontId="0" fillId="0" borderId="0"/>
    <xf numFmtId="0" fontId="1" fillId="0" borderId="0"/>
    <xf numFmtId="0" fontId="7" fillId="0" borderId="0"/>
    <xf numFmtId="0" fontId="8" fillId="2" borderId="0" applyNumberFormat="0" applyBorder="0" applyAlignment="0" applyProtection="0"/>
    <xf numFmtId="0" fontId="11" fillId="0" borderId="0">
      <alignment vertical="top"/>
    </xf>
    <xf numFmtId="0" fontId="12" fillId="0" borderId="0"/>
    <xf numFmtId="0" fontId="3" fillId="0" borderId="0">
      <alignment vertical="top"/>
    </xf>
    <xf numFmtId="0" fontId="1" fillId="0" borderId="0"/>
    <xf numFmtId="0" fontId="9" fillId="0" borderId="0"/>
    <xf numFmtId="167" fontId="26" fillId="0" borderId="0" applyFont="0" applyFill="0" applyBorder="0" applyAlignment="0" applyProtection="0">
      <alignment vertical="center"/>
    </xf>
    <xf numFmtId="0" fontId="9" fillId="0" borderId="0"/>
    <xf numFmtId="168" fontId="9" fillId="0" borderId="0" applyFont="0" applyFill="0" applyBorder="0" applyAlignment="0" applyProtection="0"/>
    <xf numFmtId="0" fontId="9" fillId="0" borderId="0"/>
    <xf numFmtId="0" fontId="9" fillId="0" borderId="0"/>
    <xf numFmtId="0" fontId="1" fillId="0" borderId="0"/>
    <xf numFmtId="0" fontId="1" fillId="0" borderId="0" applyNumberFormat="0" applyFill="0" applyBorder="0" applyAlignment="0" applyProtection="0"/>
    <xf numFmtId="0" fontId="1" fillId="0" borderId="0" applyNumberFormat="0" applyFill="0" applyBorder="0" applyAlignment="0" applyProtection="0"/>
    <xf numFmtId="0" fontId="9" fillId="0" borderId="0"/>
    <xf numFmtId="0" fontId="3" fillId="0" borderId="0">
      <alignment vertical="top"/>
    </xf>
    <xf numFmtId="0" fontId="1" fillId="0" borderId="0"/>
    <xf numFmtId="0" fontId="1" fillId="0" borderId="0"/>
  </cellStyleXfs>
  <cellXfs count="107">
    <xf numFmtId="0" fontId="0" fillId="0" borderId="0" xfId="0"/>
    <xf numFmtId="0" fontId="4" fillId="0" borderId="0" xfId="0" applyFont="1" applyAlignment="1">
      <alignment vertical="top" wrapText="1"/>
    </xf>
    <xf numFmtId="0" fontId="5" fillId="0" borderId="0" xfId="1" applyFont="1" applyAlignment="1">
      <alignment horizontal="center"/>
    </xf>
    <xf numFmtId="0" fontId="6" fillId="0" borderId="4" xfId="0" applyFont="1" applyBorder="1" applyAlignment="1">
      <alignment vertical="top" wrapText="1"/>
    </xf>
    <xf numFmtId="0" fontId="0" fillId="0" borderId="3" xfId="0" applyBorder="1"/>
    <xf numFmtId="165" fontId="4" fillId="0" borderId="7" xfId="0" applyNumberFormat="1" applyFont="1" applyBorder="1" applyAlignment="1">
      <alignment vertical="top" wrapText="1"/>
    </xf>
    <xf numFmtId="165" fontId="6" fillId="0" borderId="5" xfId="0" applyNumberFormat="1" applyFont="1" applyBorder="1" applyAlignment="1">
      <alignment vertical="top" wrapText="1"/>
    </xf>
    <xf numFmtId="165" fontId="4" fillId="0" borderId="10" xfId="0" applyNumberFormat="1" applyFont="1" applyBorder="1" applyAlignment="1">
      <alignment vertical="top" wrapText="1"/>
    </xf>
    <xf numFmtId="165" fontId="4" fillId="0" borderId="12" xfId="0" applyNumberFormat="1" applyFont="1" applyBorder="1" applyAlignment="1">
      <alignment vertical="top" wrapText="1"/>
    </xf>
    <xf numFmtId="1" fontId="1" fillId="0" borderId="1" xfId="0" applyNumberFormat="1" applyFont="1" applyBorder="1" applyAlignment="1">
      <alignment horizontal="right"/>
    </xf>
    <xf numFmtId="0" fontId="13" fillId="0" borderId="0" xfId="0" applyFont="1"/>
    <xf numFmtId="164" fontId="14" fillId="0" borderId="1" xfId="0" applyNumberFormat="1" applyFont="1" applyBorder="1" applyAlignment="1">
      <alignment horizontal="right"/>
    </xf>
    <xf numFmtId="0" fontId="14" fillId="0" borderId="1" xfId="0" applyFont="1" applyBorder="1" applyAlignment="1">
      <alignment horizontal="left"/>
    </xf>
    <xf numFmtId="0" fontId="14" fillId="0" borderId="0" xfId="0" applyFont="1"/>
    <xf numFmtId="1" fontId="14" fillId="0" borderId="1" xfId="0" applyNumberFormat="1" applyFont="1" applyBorder="1" applyAlignment="1">
      <alignment horizontal="center"/>
    </xf>
    <xf numFmtId="2" fontId="13" fillId="0" borderId="1" xfId="0" applyNumberFormat="1" applyFont="1" applyBorder="1" applyAlignment="1" applyProtection="1">
      <alignment wrapText="1"/>
      <protection locked="0"/>
    </xf>
    <xf numFmtId="0" fontId="13" fillId="0" borderId="1" xfId="0" applyFont="1" applyBorder="1" applyAlignment="1">
      <alignment horizontal="left"/>
    </xf>
    <xf numFmtId="0" fontId="16" fillId="0" borderId="1" xfId="0" applyFont="1" applyBorder="1" applyAlignment="1">
      <alignment horizontal="center" vertical="center" wrapText="1"/>
    </xf>
    <xf numFmtId="1" fontId="13" fillId="0" borderId="1" xfId="0" applyNumberFormat="1" applyFont="1" applyBorder="1" applyAlignment="1">
      <alignment horizontal="right"/>
    </xf>
    <xf numFmtId="0" fontId="19" fillId="0" borderId="1" xfId="0" applyFont="1" applyBorder="1" applyAlignment="1">
      <alignment horizontal="left"/>
    </xf>
    <xf numFmtId="1" fontId="13" fillId="0" borderId="0" xfId="0" applyNumberFormat="1" applyFont="1" applyAlignment="1">
      <alignment horizontal="right"/>
    </xf>
    <xf numFmtId="0" fontId="13" fillId="0" borderId="0" xfId="0" applyFont="1" applyAlignment="1">
      <alignment horizontal="left"/>
    </xf>
    <xf numFmtId="1" fontId="13" fillId="0" borderId="0" xfId="0" applyNumberFormat="1" applyFont="1" applyAlignment="1">
      <alignment horizontal="center"/>
    </xf>
    <xf numFmtId="164" fontId="13" fillId="0" borderId="0" xfId="0" applyNumberFormat="1" applyFont="1" applyAlignment="1">
      <alignment horizontal="right"/>
    </xf>
    <xf numFmtId="0" fontId="13" fillId="0" borderId="0" xfId="0" applyFont="1" applyAlignment="1">
      <alignment wrapText="1"/>
    </xf>
    <xf numFmtId="0" fontId="1" fillId="0" borderId="1" xfId="0" applyFont="1" applyBorder="1" applyAlignment="1">
      <alignment horizontal="left"/>
    </xf>
    <xf numFmtId="0" fontId="1" fillId="0" borderId="0" xfId="0" applyFont="1"/>
    <xf numFmtId="0" fontId="16" fillId="0" borderId="1" xfId="0" applyFont="1" applyBorder="1" applyAlignment="1">
      <alignment vertical="center" wrapText="1"/>
    </xf>
    <xf numFmtId="0" fontId="1" fillId="0" borderId="0" xfId="0" applyFont="1" applyAlignment="1">
      <alignment horizontal="right"/>
    </xf>
    <xf numFmtId="2" fontId="2" fillId="0" borderId="1" xfId="0" applyNumberFormat="1" applyFont="1" applyBorder="1" applyAlignment="1" applyProtection="1">
      <alignment wrapText="1"/>
      <protection locked="0"/>
    </xf>
    <xf numFmtId="1" fontId="1" fillId="0" borderId="1" xfId="0" applyNumberFormat="1" applyFont="1" applyBorder="1" applyAlignment="1">
      <alignment horizontal="center"/>
    </xf>
    <xf numFmtId="0" fontId="2" fillId="0" borderId="1" xfId="0" applyFont="1" applyBorder="1" applyAlignment="1">
      <alignment horizontal="left"/>
    </xf>
    <xf numFmtId="0" fontId="2" fillId="0" borderId="0" xfId="0" applyFont="1"/>
    <xf numFmtId="164" fontId="1" fillId="0" borderId="1" xfId="0" applyNumberFormat="1" applyFont="1" applyBorder="1" applyAlignment="1">
      <alignment horizontal="right"/>
    </xf>
    <xf numFmtId="0" fontId="2" fillId="0" borderId="0" xfId="0" applyFont="1" applyAlignment="1">
      <alignment horizontal="right"/>
    </xf>
    <xf numFmtId="3" fontId="1" fillId="0" borderId="1" xfId="0" applyNumberFormat="1" applyFont="1" applyBorder="1" applyAlignment="1">
      <alignment horizontal="right"/>
    </xf>
    <xf numFmtId="164" fontId="2" fillId="0" borderId="1" xfId="0" applyNumberFormat="1" applyFont="1" applyBorder="1" applyAlignment="1">
      <alignment horizontal="right"/>
    </xf>
    <xf numFmtId="1" fontId="2" fillId="0" borderId="1" xfId="0" applyNumberFormat="1" applyFont="1" applyBorder="1" applyAlignment="1">
      <alignment horizontal="center"/>
    </xf>
    <xf numFmtId="1" fontId="18" fillId="0" borderId="1" xfId="0" applyNumberFormat="1" applyFont="1" applyBorder="1" applyAlignment="1">
      <alignment wrapText="1"/>
    </xf>
    <xf numFmtId="164" fontId="1" fillId="0" borderId="1" xfId="0" applyNumberFormat="1" applyFont="1" applyBorder="1" applyAlignment="1">
      <alignment horizontal="left"/>
    </xf>
    <xf numFmtId="1" fontId="15" fillId="0" borderId="1" xfId="3" applyNumberFormat="1" applyFont="1" applyFill="1" applyBorder="1" applyAlignment="1" applyProtection="1">
      <alignment horizontal="right"/>
    </xf>
    <xf numFmtId="1" fontId="9" fillId="0" borderId="1" xfId="3" applyNumberFormat="1" applyFont="1" applyFill="1" applyBorder="1" applyAlignment="1" applyProtection="1">
      <alignment horizontal="right"/>
    </xf>
    <xf numFmtId="1" fontId="9" fillId="0" borderId="1" xfId="3" applyNumberFormat="1" applyFont="1" applyFill="1" applyBorder="1"/>
    <xf numFmtId="1" fontId="10" fillId="0" borderId="1" xfId="3" applyNumberFormat="1" applyFont="1" applyFill="1" applyBorder="1" applyAlignment="1" applyProtection="1">
      <alignment horizontal="right"/>
    </xf>
    <xf numFmtId="1" fontId="9" fillId="0" borderId="1" xfId="3" applyNumberFormat="1" applyFont="1" applyFill="1" applyBorder="1" applyAlignment="1">
      <alignment horizontal="left"/>
    </xf>
    <xf numFmtId="1" fontId="23" fillId="0" borderId="1" xfId="3" applyNumberFormat="1" applyFont="1" applyFill="1" applyBorder="1" applyAlignment="1" applyProtection="1">
      <alignment horizontal="right"/>
    </xf>
    <xf numFmtId="1" fontId="24" fillId="0" borderId="1" xfId="3" applyNumberFormat="1" applyFont="1" applyFill="1" applyBorder="1" applyAlignment="1" applyProtection="1">
      <alignment horizontal="right"/>
    </xf>
    <xf numFmtId="1" fontId="1" fillId="0" borderId="1" xfId="3" applyNumberFormat="1" applyFont="1" applyFill="1" applyBorder="1" applyAlignment="1" applyProtection="1">
      <alignment horizontal="right"/>
    </xf>
    <xf numFmtId="1" fontId="15" fillId="0" borderId="0" xfId="3" applyNumberFormat="1" applyFont="1" applyFill="1" applyAlignment="1">
      <alignment horizontal="right"/>
    </xf>
    <xf numFmtId="166" fontId="15" fillId="0" borderId="1" xfId="3" applyNumberFormat="1" applyFont="1" applyFill="1" applyBorder="1" applyAlignment="1">
      <alignment horizontal="right"/>
    </xf>
    <xf numFmtId="166" fontId="9" fillId="0" borderId="1" xfId="3" applyNumberFormat="1" applyFont="1" applyFill="1" applyBorder="1"/>
    <xf numFmtId="166" fontId="9" fillId="0" borderId="1" xfId="3" applyNumberFormat="1" applyFont="1" applyFill="1" applyBorder="1" applyAlignment="1">
      <alignment horizontal="right"/>
    </xf>
    <xf numFmtId="166" fontId="10" fillId="0" borderId="1" xfId="3" applyNumberFormat="1" applyFont="1" applyFill="1" applyBorder="1" applyAlignment="1">
      <alignment horizontal="right"/>
    </xf>
    <xf numFmtId="166" fontId="1" fillId="0" borderId="1" xfId="0" applyNumberFormat="1" applyFont="1" applyBorder="1" applyAlignment="1">
      <alignment horizontal="right"/>
    </xf>
    <xf numFmtId="166" fontId="1" fillId="0" borderId="1" xfId="3" applyNumberFormat="1" applyFont="1" applyFill="1" applyBorder="1" applyAlignment="1">
      <alignment horizontal="right"/>
    </xf>
    <xf numFmtId="166" fontId="24" fillId="0" borderId="1" xfId="3" applyNumberFormat="1" applyFont="1" applyFill="1" applyBorder="1" applyAlignment="1">
      <alignment horizontal="right"/>
    </xf>
    <xf numFmtId="166" fontId="15" fillId="0" borderId="0" xfId="3" applyNumberFormat="1" applyFont="1" applyFill="1" applyAlignment="1">
      <alignment horizontal="right"/>
    </xf>
    <xf numFmtId="1" fontId="17" fillId="0" borderId="1" xfId="0" applyNumberFormat="1" applyFont="1" applyBorder="1" applyAlignment="1">
      <alignment horizontal="right"/>
    </xf>
    <xf numFmtId="0" fontId="9" fillId="0" borderId="0" xfId="0" applyFont="1"/>
    <xf numFmtId="1" fontId="17" fillId="0" borderId="1" xfId="0" applyNumberFormat="1" applyFont="1" applyBorder="1" applyAlignment="1">
      <alignment horizontal="center"/>
    </xf>
    <xf numFmtId="0" fontId="17" fillId="0" borderId="1" xfId="0" applyFont="1" applyBorder="1" applyAlignment="1">
      <alignment horizontal="left"/>
    </xf>
    <xf numFmtId="0" fontId="17" fillId="0" borderId="0" xfId="0" applyFont="1"/>
    <xf numFmtId="1" fontId="3" fillId="0" borderId="1" xfId="0" applyNumberFormat="1" applyFont="1" applyBorder="1" applyAlignment="1">
      <alignment horizontal="right"/>
    </xf>
    <xf numFmtId="1" fontId="17" fillId="0" borderId="1" xfId="0" applyNumberFormat="1" applyFont="1" applyBorder="1" applyAlignment="1">
      <alignment wrapText="1"/>
    </xf>
    <xf numFmtId="164" fontId="17" fillId="0" borderId="1" xfId="0" applyNumberFormat="1" applyFont="1" applyBorder="1" applyAlignment="1">
      <alignment horizontal="left"/>
    </xf>
    <xf numFmtId="165" fontId="27" fillId="0" borderId="0" xfId="0" applyNumberFormat="1" applyFont="1" applyAlignment="1">
      <alignment horizontal="center" vertical="top" wrapText="1"/>
    </xf>
    <xf numFmtId="2" fontId="1" fillId="0" borderId="1" xfId="0" applyNumberFormat="1" applyFont="1" applyBorder="1" applyAlignment="1" applyProtection="1">
      <alignment wrapText="1"/>
      <protection locked="0"/>
    </xf>
    <xf numFmtId="2" fontId="25" fillId="0" borderId="1" xfId="0" applyNumberFormat="1" applyFont="1" applyBorder="1" applyAlignment="1" applyProtection="1">
      <alignment wrapText="1"/>
      <protection locked="0"/>
    </xf>
    <xf numFmtId="2" fontId="17" fillId="0" borderId="1" xfId="0" applyNumberFormat="1" applyFont="1" applyBorder="1" applyAlignment="1" applyProtection="1">
      <alignment wrapText="1"/>
      <protection locked="0"/>
    </xf>
    <xf numFmtId="1" fontId="13" fillId="0" borderId="1" xfId="0" applyNumberFormat="1" applyFont="1" applyBorder="1" applyAlignment="1">
      <alignment horizontal="center"/>
    </xf>
    <xf numFmtId="2" fontId="20" fillId="0" borderId="1" xfId="0" applyNumberFormat="1" applyFont="1" applyBorder="1" applyAlignment="1" applyProtection="1">
      <alignment wrapText="1"/>
      <protection locked="0"/>
    </xf>
    <xf numFmtId="166" fontId="23" fillId="0" borderId="1" xfId="3" applyNumberFormat="1" applyFont="1" applyFill="1" applyBorder="1" applyAlignment="1">
      <alignment horizontal="right"/>
    </xf>
    <xf numFmtId="165" fontId="17" fillId="0" borderId="1" xfId="3" applyNumberFormat="1" applyFont="1" applyFill="1" applyBorder="1" applyAlignment="1">
      <alignment horizontal="right"/>
    </xf>
    <xf numFmtId="1" fontId="2" fillId="0" borderId="1" xfId="0" applyNumberFormat="1" applyFont="1" applyBorder="1" applyAlignment="1">
      <alignment horizontal="right"/>
    </xf>
    <xf numFmtId="1" fontId="21" fillId="0" borderId="1" xfId="3" applyNumberFormat="1" applyFont="1" applyFill="1" applyBorder="1" applyAlignment="1" applyProtection="1">
      <alignment horizontal="right"/>
    </xf>
    <xf numFmtId="166" fontId="21" fillId="0" borderId="1" xfId="3" applyNumberFormat="1" applyFont="1" applyFill="1" applyBorder="1" applyAlignment="1">
      <alignment horizontal="right"/>
    </xf>
    <xf numFmtId="0" fontId="1" fillId="0" borderId="1" xfId="0" applyFont="1" applyBorder="1" applyAlignment="1">
      <alignment vertical="center" wrapText="1"/>
    </xf>
    <xf numFmtId="0" fontId="1" fillId="0" borderId="1" xfId="0" applyFont="1" applyBorder="1" applyAlignment="1">
      <alignment horizontal="right"/>
    </xf>
    <xf numFmtId="0" fontId="1" fillId="0" borderId="1" xfId="0" applyFont="1" applyBorder="1"/>
    <xf numFmtId="0" fontId="23" fillId="0" borderId="1" xfId="0" applyFont="1" applyBorder="1"/>
    <xf numFmtId="0" fontId="28" fillId="0" borderId="1" xfId="0" applyFont="1" applyBorder="1" applyAlignment="1">
      <alignment vertical="center" wrapText="1"/>
    </xf>
    <xf numFmtId="1" fontId="20" fillId="0" borderId="1" xfId="0" applyNumberFormat="1" applyFont="1" applyBorder="1" applyAlignment="1">
      <alignment horizontal="center"/>
    </xf>
    <xf numFmtId="0" fontId="1" fillId="0" borderId="13" xfId="0" applyFont="1" applyBorder="1" applyAlignment="1">
      <alignment horizontal="center"/>
    </xf>
    <xf numFmtId="1" fontId="25" fillId="0" borderId="1" xfId="3" applyNumberFormat="1" applyFont="1" applyFill="1" applyBorder="1" applyAlignment="1">
      <alignment horizontal="right"/>
    </xf>
    <xf numFmtId="166" fontId="25" fillId="0" borderId="1" xfId="0" applyNumberFormat="1" applyFont="1" applyBorder="1" applyAlignment="1">
      <alignment horizontal="right"/>
    </xf>
    <xf numFmtId="0" fontId="6" fillId="0" borderId="14" xfId="0" applyFont="1" applyBorder="1" applyAlignment="1">
      <alignment vertical="top" wrapText="1"/>
    </xf>
    <xf numFmtId="0" fontId="4" fillId="0" borderId="15" xfId="0" applyFont="1" applyBorder="1" applyAlignment="1">
      <alignment vertical="top" wrapText="1"/>
    </xf>
    <xf numFmtId="0" fontId="4" fillId="0" borderId="16" xfId="0" applyFont="1" applyBorder="1" applyAlignment="1">
      <alignment vertical="top" wrapText="1"/>
    </xf>
    <xf numFmtId="0" fontId="4" fillId="0" borderId="17" xfId="0" applyFont="1" applyBorder="1" applyAlignment="1">
      <alignment vertical="top" wrapText="1"/>
    </xf>
    <xf numFmtId="0" fontId="10" fillId="0" borderId="8" xfId="0" applyFont="1" applyBorder="1" applyAlignment="1">
      <alignment horizontal="center"/>
    </xf>
    <xf numFmtId="0" fontId="6" fillId="0" borderId="9" xfId="0" applyFont="1" applyBorder="1" applyAlignment="1">
      <alignment vertical="top" wrapText="1"/>
    </xf>
    <xf numFmtId="0" fontId="10" fillId="0" borderId="6" xfId="0" applyFont="1" applyBorder="1" applyAlignment="1">
      <alignment horizontal="center"/>
    </xf>
    <xf numFmtId="0" fontId="6" fillId="0" borderId="2" xfId="0" applyFont="1" applyBorder="1" applyAlignment="1">
      <alignment vertical="top" wrapText="1"/>
    </xf>
    <xf numFmtId="0" fontId="6" fillId="0" borderId="11" xfId="0" applyFont="1" applyBorder="1" applyAlignment="1">
      <alignment vertical="top" wrapText="1"/>
    </xf>
    <xf numFmtId="0" fontId="1" fillId="0" borderId="1" xfId="0" applyFont="1" applyBorder="1" applyAlignment="1" applyProtection="1">
      <alignment wrapText="1"/>
      <protection locked="0"/>
    </xf>
    <xf numFmtId="0" fontId="6" fillId="0" borderId="0" xfId="0" applyFont="1" applyAlignment="1">
      <alignment vertical="top" wrapText="1"/>
    </xf>
    <xf numFmtId="165" fontId="6" fillId="0" borderId="0" xfId="0" applyNumberFormat="1" applyFont="1" applyAlignment="1">
      <alignment vertical="top" wrapText="1"/>
    </xf>
    <xf numFmtId="0" fontId="5" fillId="0" borderId="0" xfId="1" applyFont="1" applyAlignment="1">
      <alignment horizontal="left"/>
    </xf>
    <xf numFmtId="165" fontId="27" fillId="0" borderId="0" xfId="0" applyNumberFormat="1" applyFont="1" applyAlignment="1">
      <alignment horizontal="left" vertical="top" wrapText="1"/>
    </xf>
    <xf numFmtId="0" fontId="1" fillId="0" borderId="18" xfId="0" applyFont="1" applyBorder="1" applyAlignment="1">
      <alignment horizontal="right"/>
    </xf>
    <xf numFmtId="0" fontId="2" fillId="0" borderId="1" xfId="0" applyFont="1" applyBorder="1" applyAlignment="1">
      <alignment horizontal="center" vertical="center" wrapText="1"/>
    </xf>
    <xf numFmtId="1" fontId="10" fillId="0" borderId="1" xfId="3" applyNumberFormat="1" applyFont="1" applyFill="1" applyBorder="1" applyAlignment="1" applyProtection="1">
      <alignment horizontal="center" vertical="center"/>
    </xf>
    <xf numFmtId="1" fontId="25" fillId="0" borderId="1" xfId="3" applyNumberFormat="1" applyFont="1" applyFill="1" applyBorder="1" applyAlignment="1" applyProtection="1">
      <alignment horizontal="center" vertical="center"/>
    </xf>
    <xf numFmtId="166" fontId="10" fillId="0" borderId="1" xfId="3" applyNumberFormat="1" applyFont="1" applyFill="1" applyBorder="1" applyAlignment="1" applyProtection="1">
      <alignment horizontal="center" vertical="center" wrapText="1"/>
    </xf>
    <xf numFmtId="0" fontId="2" fillId="0" borderId="0" xfId="0" applyFont="1" applyBorder="1" applyAlignment="1">
      <alignment horizontal="right"/>
    </xf>
    <xf numFmtId="1" fontId="2" fillId="0" borderId="1" xfId="0" applyNumberFormat="1" applyFont="1" applyBorder="1" applyAlignment="1">
      <alignment horizontal="center" vertical="center"/>
    </xf>
    <xf numFmtId="0" fontId="2" fillId="0" borderId="1" xfId="0" applyFont="1" applyBorder="1" applyAlignment="1">
      <alignment vertical="center" wrapText="1"/>
    </xf>
  </cellXfs>
  <cellStyles count="21">
    <cellStyle name="Ezres 3" xfId="11" xr:uid="{00000000-0005-0000-0000-000000000000}"/>
    <cellStyle name="HUF" xfId="9" xr:uid="{00000000-0005-0000-0000-000001000000}"/>
    <cellStyle name="Normál" xfId="0" builtinId="0"/>
    <cellStyle name="Normál 10" xfId="8" xr:uid="{00000000-0005-0000-0000-000003000000}"/>
    <cellStyle name="Normál 12" xfId="17" xr:uid="{00000000-0005-0000-0000-000004000000}"/>
    <cellStyle name="Normál 15" xfId="10" xr:uid="{00000000-0005-0000-0000-000005000000}"/>
    <cellStyle name="Normál 2" xfId="1" xr:uid="{00000000-0005-0000-0000-000006000000}"/>
    <cellStyle name="Normál 2 2" xfId="14" xr:uid="{00000000-0005-0000-0000-000007000000}"/>
    <cellStyle name="Normál 2 2 2 4" xfId="13" xr:uid="{00000000-0005-0000-0000-000008000000}"/>
    <cellStyle name="Normál 3" xfId="4" xr:uid="{00000000-0005-0000-0000-000009000000}"/>
    <cellStyle name="Normál 3 2" xfId="6" xr:uid="{00000000-0005-0000-0000-00000A000000}"/>
    <cellStyle name="Normál 3 3 4" xfId="12" xr:uid="{00000000-0005-0000-0000-00000B000000}"/>
    <cellStyle name="Normál 4" xfId="5" xr:uid="{00000000-0005-0000-0000-00000C000000}"/>
    <cellStyle name="Normál 4 2" xfId="7" xr:uid="{00000000-0005-0000-0000-00000D000000}"/>
    <cellStyle name="Normál 5" xfId="18" xr:uid="{00000000-0005-0000-0000-00000E000000}"/>
    <cellStyle name="Normál 6" xfId="19" xr:uid="{00000000-0005-0000-0000-00000F000000}"/>
    <cellStyle name="Normál 7" xfId="15" xr:uid="{00000000-0005-0000-0000-000010000000}"/>
    <cellStyle name="Normál 8" xfId="16" xr:uid="{00000000-0005-0000-0000-000011000000}"/>
    <cellStyle name="Normál 9" xfId="20" xr:uid="{00000000-0005-0000-0000-000012000000}"/>
    <cellStyle name="Rossz" xfId="3" builtinId="27"/>
    <cellStyle name="Stílus 1" xfId="2" xr:uid="{00000000-0005-0000-0000-00001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91</xdr:row>
      <xdr:rowOff>0</xdr:rowOff>
    </xdr:from>
    <xdr:to>
      <xdr:col>1</xdr:col>
      <xdr:colOff>9525</xdr:colOff>
      <xdr:row>91</xdr:row>
      <xdr:rowOff>9525</xdr:rowOff>
    </xdr:to>
    <xdr:pic>
      <xdr:nvPicPr>
        <xdr:cNvPr id="22" name="Kép 21">
          <a:extLst>
            <a:ext uri="{FF2B5EF4-FFF2-40B4-BE49-F238E27FC236}">
              <a16:creationId xmlns:a16="http://schemas.microsoft.com/office/drawing/2014/main" id="{050DFFFF-C798-4D9E-AD72-93B62FAD58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23" name="Kép 22">
          <a:extLst>
            <a:ext uri="{FF2B5EF4-FFF2-40B4-BE49-F238E27FC236}">
              <a16:creationId xmlns:a16="http://schemas.microsoft.com/office/drawing/2014/main" id="{A1C81591-68C5-4C4C-A2EE-45B00F616A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24" name="Kép 23">
          <a:extLst>
            <a:ext uri="{FF2B5EF4-FFF2-40B4-BE49-F238E27FC236}">
              <a16:creationId xmlns:a16="http://schemas.microsoft.com/office/drawing/2014/main" id="{B95A7D58-1E68-4C01-AC05-D82CB83E56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25" name="Kép 24">
          <a:extLst>
            <a:ext uri="{FF2B5EF4-FFF2-40B4-BE49-F238E27FC236}">
              <a16:creationId xmlns:a16="http://schemas.microsoft.com/office/drawing/2014/main" id="{486DE5A8-CF36-4539-867B-D098C0853A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26" name="Kép 25">
          <a:extLst>
            <a:ext uri="{FF2B5EF4-FFF2-40B4-BE49-F238E27FC236}">
              <a16:creationId xmlns:a16="http://schemas.microsoft.com/office/drawing/2014/main" id="{38A8FB0E-6B42-4412-B17F-C9A810626F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27" name="Kép 26">
          <a:extLst>
            <a:ext uri="{FF2B5EF4-FFF2-40B4-BE49-F238E27FC236}">
              <a16:creationId xmlns:a16="http://schemas.microsoft.com/office/drawing/2014/main" id="{3E4A80D3-D2EC-4397-963B-2DEB5128E2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28" name="Kép 27">
          <a:extLst>
            <a:ext uri="{FF2B5EF4-FFF2-40B4-BE49-F238E27FC236}">
              <a16:creationId xmlns:a16="http://schemas.microsoft.com/office/drawing/2014/main" id="{921DA1AB-FD3F-4B0F-A6E2-2284A50C76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29" name="Kép 28">
          <a:extLst>
            <a:ext uri="{FF2B5EF4-FFF2-40B4-BE49-F238E27FC236}">
              <a16:creationId xmlns:a16="http://schemas.microsoft.com/office/drawing/2014/main" id="{4BFB79F8-5EA3-4C17-892B-E64C8A15AF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30" name="Kép 29">
          <a:extLst>
            <a:ext uri="{FF2B5EF4-FFF2-40B4-BE49-F238E27FC236}">
              <a16:creationId xmlns:a16="http://schemas.microsoft.com/office/drawing/2014/main" id="{30F43799-A5CC-4A00-8A4F-8097609628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31" name="Kép 30">
          <a:extLst>
            <a:ext uri="{FF2B5EF4-FFF2-40B4-BE49-F238E27FC236}">
              <a16:creationId xmlns:a16="http://schemas.microsoft.com/office/drawing/2014/main" id="{7CAF10E8-B94B-4544-844B-353B453F2A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32" name="Kép 31">
          <a:extLst>
            <a:ext uri="{FF2B5EF4-FFF2-40B4-BE49-F238E27FC236}">
              <a16:creationId xmlns:a16="http://schemas.microsoft.com/office/drawing/2014/main" id="{36B51D8B-19D0-48CA-B2A8-11A5222E41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33" name="Kép 32">
          <a:extLst>
            <a:ext uri="{FF2B5EF4-FFF2-40B4-BE49-F238E27FC236}">
              <a16:creationId xmlns:a16="http://schemas.microsoft.com/office/drawing/2014/main" id="{2F213E9A-F40F-4417-AE55-70CD2C59B5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34" name="Kép 33">
          <a:extLst>
            <a:ext uri="{FF2B5EF4-FFF2-40B4-BE49-F238E27FC236}">
              <a16:creationId xmlns:a16="http://schemas.microsoft.com/office/drawing/2014/main" id="{144D2B41-368B-44A3-A39D-401D2A10CD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35" name="Kép 34">
          <a:extLst>
            <a:ext uri="{FF2B5EF4-FFF2-40B4-BE49-F238E27FC236}">
              <a16:creationId xmlns:a16="http://schemas.microsoft.com/office/drawing/2014/main" id="{CF45642B-654D-4C74-AAF2-44B4198A17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36" name="Kép 35">
          <a:extLst>
            <a:ext uri="{FF2B5EF4-FFF2-40B4-BE49-F238E27FC236}">
              <a16:creationId xmlns:a16="http://schemas.microsoft.com/office/drawing/2014/main" id="{81028FE9-2550-41BA-BC67-6DC59DF180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37" name="Kép 36">
          <a:extLst>
            <a:ext uri="{FF2B5EF4-FFF2-40B4-BE49-F238E27FC236}">
              <a16:creationId xmlns:a16="http://schemas.microsoft.com/office/drawing/2014/main" id="{DD87B417-AB85-4F80-AC34-C5E1D5423B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38" name="Kép 37">
          <a:extLst>
            <a:ext uri="{FF2B5EF4-FFF2-40B4-BE49-F238E27FC236}">
              <a16:creationId xmlns:a16="http://schemas.microsoft.com/office/drawing/2014/main" id="{534E8FD7-AAEA-493D-A85A-D6FEBD9193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39" name="Kép 38">
          <a:extLst>
            <a:ext uri="{FF2B5EF4-FFF2-40B4-BE49-F238E27FC236}">
              <a16:creationId xmlns:a16="http://schemas.microsoft.com/office/drawing/2014/main" id="{36A701FB-70F9-47BE-BB51-923952EBC3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40" name="Kép 39">
          <a:extLst>
            <a:ext uri="{FF2B5EF4-FFF2-40B4-BE49-F238E27FC236}">
              <a16:creationId xmlns:a16="http://schemas.microsoft.com/office/drawing/2014/main" id="{492AD969-42E2-4BA7-B96A-3241A7E8C0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0</xdr:colOff>
      <xdr:row>91</xdr:row>
      <xdr:rowOff>0</xdr:rowOff>
    </xdr:from>
    <xdr:to>
      <xdr:col>1</xdr:col>
      <xdr:colOff>9525</xdr:colOff>
      <xdr:row>91</xdr:row>
      <xdr:rowOff>9525</xdr:rowOff>
    </xdr:to>
    <xdr:pic>
      <xdr:nvPicPr>
        <xdr:cNvPr id="41" name="Kép 40">
          <a:extLst>
            <a:ext uri="{FF2B5EF4-FFF2-40B4-BE49-F238E27FC236}">
              <a16:creationId xmlns:a16="http://schemas.microsoft.com/office/drawing/2014/main" id="{E2092447-4F71-4C52-BC91-D046E30040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3403400"/>
          <a:ext cx="9525" cy="95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71"/>
  <sheetViews>
    <sheetView tabSelected="1" showRuler="0" view="pageBreakPreview" zoomScaleNormal="85" zoomScaleSheetLayoutView="100" zoomScalePageLayoutView="85" workbookViewId="0">
      <pane ySplit="1" topLeftCell="A2" activePane="bottomLeft" state="frozenSplit"/>
      <selection pane="bottomLeft" activeCell="B8" sqref="B8"/>
    </sheetView>
  </sheetViews>
  <sheetFormatPr defaultRowHeight="15" x14ac:dyDescent="0.25"/>
  <cols>
    <col min="1" max="1" width="8.7109375" style="22" customWidth="1"/>
    <col min="2" max="2" width="86.140625" style="10" customWidth="1"/>
    <col min="3" max="3" width="11" style="23" customWidth="1"/>
    <col min="4" max="4" width="5.7109375" style="21" bestFit="1" customWidth="1"/>
    <col min="5" max="5" width="11.5703125" style="48" customWidth="1"/>
    <col min="6" max="6" width="11.42578125" style="48" customWidth="1"/>
    <col min="7" max="7" width="11.28515625" style="48" customWidth="1"/>
    <col min="8" max="8" width="13.140625" style="56" customWidth="1"/>
    <col min="9" max="254" width="9.140625" style="10"/>
    <col min="255" max="255" width="8.7109375" style="10" customWidth="1"/>
    <col min="256" max="256" width="100.140625" style="10" customWidth="1"/>
    <col min="257" max="257" width="10.5703125" style="10" customWidth="1"/>
    <col min="258" max="261" width="9.140625" style="10"/>
    <col min="262" max="262" width="9.5703125" style="10" customWidth="1"/>
    <col min="263" max="510" width="9.140625" style="10"/>
    <col min="511" max="511" width="8.7109375" style="10" customWidth="1"/>
    <col min="512" max="512" width="100.140625" style="10" customWidth="1"/>
    <col min="513" max="513" width="10.5703125" style="10" customWidth="1"/>
    <col min="514" max="517" width="9.140625" style="10"/>
    <col min="518" max="518" width="9.5703125" style="10" customWidth="1"/>
    <col min="519" max="766" width="9.140625" style="10"/>
    <col min="767" max="767" width="8.7109375" style="10" customWidth="1"/>
    <col min="768" max="768" width="100.140625" style="10" customWidth="1"/>
    <col min="769" max="769" width="10.5703125" style="10" customWidth="1"/>
    <col min="770" max="773" width="9.140625" style="10"/>
    <col min="774" max="774" width="9.5703125" style="10" customWidth="1"/>
    <col min="775" max="1022" width="9.140625" style="10"/>
    <col min="1023" max="1023" width="8.7109375" style="10" customWidth="1"/>
    <col min="1024" max="1024" width="100.140625" style="10" customWidth="1"/>
    <col min="1025" max="1025" width="10.5703125" style="10" customWidth="1"/>
    <col min="1026" max="1029" width="9.140625" style="10"/>
    <col min="1030" max="1030" width="9.5703125" style="10" customWidth="1"/>
    <col min="1031" max="1278" width="9.140625" style="10"/>
    <col min="1279" max="1279" width="8.7109375" style="10" customWidth="1"/>
    <col min="1280" max="1280" width="100.140625" style="10" customWidth="1"/>
    <col min="1281" max="1281" width="10.5703125" style="10" customWidth="1"/>
    <col min="1282" max="1285" width="9.140625" style="10"/>
    <col min="1286" max="1286" width="9.5703125" style="10" customWidth="1"/>
    <col min="1287" max="1534" width="9.140625" style="10"/>
    <col min="1535" max="1535" width="8.7109375" style="10" customWidth="1"/>
    <col min="1536" max="1536" width="100.140625" style="10" customWidth="1"/>
    <col min="1537" max="1537" width="10.5703125" style="10" customWidth="1"/>
    <col min="1538" max="1541" width="9.140625" style="10"/>
    <col min="1542" max="1542" width="9.5703125" style="10" customWidth="1"/>
    <col min="1543" max="1790" width="9.140625" style="10"/>
    <col min="1791" max="1791" width="8.7109375" style="10" customWidth="1"/>
    <col min="1792" max="1792" width="100.140625" style="10" customWidth="1"/>
    <col min="1793" max="1793" width="10.5703125" style="10" customWidth="1"/>
    <col min="1794" max="1797" width="9.140625" style="10"/>
    <col min="1798" max="1798" width="9.5703125" style="10" customWidth="1"/>
    <col min="1799" max="2046" width="9.140625" style="10"/>
    <col min="2047" max="2047" width="8.7109375" style="10" customWidth="1"/>
    <col min="2048" max="2048" width="100.140625" style="10" customWidth="1"/>
    <col min="2049" max="2049" width="10.5703125" style="10" customWidth="1"/>
    <col min="2050" max="2053" width="9.140625" style="10"/>
    <col min="2054" max="2054" width="9.5703125" style="10" customWidth="1"/>
    <col min="2055" max="2302" width="9.140625" style="10"/>
    <col min="2303" max="2303" width="8.7109375" style="10" customWidth="1"/>
    <col min="2304" max="2304" width="100.140625" style="10" customWidth="1"/>
    <col min="2305" max="2305" width="10.5703125" style="10" customWidth="1"/>
    <col min="2306" max="2309" width="9.140625" style="10"/>
    <col min="2310" max="2310" width="9.5703125" style="10" customWidth="1"/>
    <col min="2311" max="2558" width="9.140625" style="10"/>
    <col min="2559" max="2559" width="8.7109375" style="10" customWidth="1"/>
    <col min="2560" max="2560" width="100.140625" style="10" customWidth="1"/>
    <col min="2561" max="2561" width="10.5703125" style="10" customWidth="1"/>
    <col min="2562" max="2565" width="9.140625" style="10"/>
    <col min="2566" max="2566" width="9.5703125" style="10" customWidth="1"/>
    <col min="2567" max="2814" width="9.140625" style="10"/>
    <col min="2815" max="2815" width="8.7109375" style="10" customWidth="1"/>
    <col min="2816" max="2816" width="100.140625" style="10" customWidth="1"/>
    <col min="2817" max="2817" width="10.5703125" style="10" customWidth="1"/>
    <col min="2818" max="2821" width="9.140625" style="10"/>
    <col min="2822" max="2822" width="9.5703125" style="10" customWidth="1"/>
    <col min="2823" max="3070" width="9.140625" style="10"/>
    <col min="3071" max="3071" width="8.7109375" style="10" customWidth="1"/>
    <col min="3072" max="3072" width="100.140625" style="10" customWidth="1"/>
    <col min="3073" max="3073" width="10.5703125" style="10" customWidth="1"/>
    <col min="3074" max="3077" width="9.140625" style="10"/>
    <col min="3078" max="3078" width="9.5703125" style="10" customWidth="1"/>
    <col min="3079" max="3326" width="9.140625" style="10"/>
    <col min="3327" max="3327" width="8.7109375" style="10" customWidth="1"/>
    <col min="3328" max="3328" width="100.140625" style="10" customWidth="1"/>
    <col min="3329" max="3329" width="10.5703125" style="10" customWidth="1"/>
    <col min="3330" max="3333" width="9.140625" style="10"/>
    <col min="3334" max="3334" width="9.5703125" style="10" customWidth="1"/>
    <col min="3335" max="3582" width="9.140625" style="10"/>
    <col min="3583" max="3583" width="8.7109375" style="10" customWidth="1"/>
    <col min="3584" max="3584" width="100.140625" style="10" customWidth="1"/>
    <col min="3585" max="3585" width="10.5703125" style="10" customWidth="1"/>
    <col min="3586" max="3589" width="9.140625" style="10"/>
    <col min="3590" max="3590" width="9.5703125" style="10" customWidth="1"/>
    <col min="3591" max="3838" width="9.140625" style="10"/>
    <col min="3839" max="3839" width="8.7109375" style="10" customWidth="1"/>
    <col min="3840" max="3840" width="100.140625" style="10" customWidth="1"/>
    <col min="3841" max="3841" width="10.5703125" style="10" customWidth="1"/>
    <col min="3842" max="3845" width="9.140625" style="10"/>
    <col min="3846" max="3846" width="9.5703125" style="10" customWidth="1"/>
    <col min="3847" max="4094" width="9.140625" style="10"/>
    <col min="4095" max="4095" width="8.7109375" style="10" customWidth="1"/>
    <col min="4096" max="4096" width="100.140625" style="10" customWidth="1"/>
    <col min="4097" max="4097" width="10.5703125" style="10" customWidth="1"/>
    <col min="4098" max="4101" width="9.140625" style="10"/>
    <col min="4102" max="4102" width="9.5703125" style="10" customWidth="1"/>
    <col min="4103" max="4350" width="9.140625" style="10"/>
    <col min="4351" max="4351" width="8.7109375" style="10" customWidth="1"/>
    <col min="4352" max="4352" width="100.140625" style="10" customWidth="1"/>
    <col min="4353" max="4353" width="10.5703125" style="10" customWidth="1"/>
    <col min="4354" max="4357" width="9.140625" style="10"/>
    <col min="4358" max="4358" width="9.5703125" style="10" customWidth="1"/>
    <col min="4359" max="4606" width="9.140625" style="10"/>
    <col min="4607" max="4607" width="8.7109375" style="10" customWidth="1"/>
    <col min="4608" max="4608" width="100.140625" style="10" customWidth="1"/>
    <col min="4609" max="4609" width="10.5703125" style="10" customWidth="1"/>
    <col min="4610" max="4613" width="9.140625" style="10"/>
    <col min="4614" max="4614" width="9.5703125" style="10" customWidth="1"/>
    <col min="4615" max="4862" width="9.140625" style="10"/>
    <col min="4863" max="4863" width="8.7109375" style="10" customWidth="1"/>
    <col min="4864" max="4864" width="100.140625" style="10" customWidth="1"/>
    <col min="4865" max="4865" width="10.5703125" style="10" customWidth="1"/>
    <col min="4866" max="4869" width="9.140625" style="10"/>
    <col min="4870" max="4870" width="9.5703125" style="10" customWidth="1"/>
    <col min="4871" max="5118" width="9.140625" style="10"/>
    <col min="5119" max="5119" width="8.7109375" style="10" customWidth="1"/>
    <col min="5120" max="5120" width="100.140625" style="10" customWidth="1"/>
    <col min="5121" max="5121" width="10.5703125" style="10" customWidth="1"/>
    <col min="5122" max="5125" width="9.140625" style="10"/>
    <col min="5126" max="5126" width="9.5703125" style="10" customWidth="1"/>
    <col min="5127" max="5374" width="9.140625" style="10"/>
    <col min="5375" max="5375" width="8.7109375" style="10" customWidth="1"/>
    <col min="5376" max="5376" width="100.140625" style="10" customWidth="1"/>
    <col min="5377" max="5377" width="10.5703125" style="10" customWidth="1"/>
    <col min="5378" max="5381" width="9.140625" style="10"/>
    <col min="5382" max="5382" width="9.5703125" style="10" customWidth="1"/>
    <col min="5383" max="5630" width="9.140625" style="10"/>
    <col min="5631" max="5631" width="8.7109375" style="10" customWidth="1"/>
    <col min="5632" max="5632" width="100.140625" style="10" customWidth="1"/>
    <col min="5633" max="5633" width="10.5703125" style="10" customWidth="1"/>
    <col min="5634" max="5637" width="9.140625" style="10"/>
    <col min="5638" max="5638" width="9.5703125" style="10" customWidth="1"/>
    <col min="5639" max="5886" width="9.140625" style="10"/>
    <col min="5887" max="5887" width="8.7109375" style="10" customWidth="1"/>
    <col min="5888" max="5888" width="100.140625" style="10" customWidth="1"/>
    <col min="5889" max="5889" width="10.5703125" style="10" customWidth="1"/>
    <col min="5890" max="5893" width="9.140625" style="10"/>
    <col min="5894" max="5894" width="9.5703125" style="10" customWidth="1"/>
    <col min="5895" max="6142" width="9.140625" style="10"/>
    <col min="6143" max="6143" width="8.7109375" style="10" customWidth="1"/>
    <col min="6144" max="6144" width="100.140625" style="10" customWidth="1"/>
    <col min="6145" max="6145" width="10.5703125" style="10" customWidth="1"/>
    <col min="6146" max="6149" width="9.140625" style="10"/>
    <col min="6150" max="6150" width="9.5703125" style="10" customWidth="1"/>
    <col min="6151" max="6398" width="9.140625" style="10"/>
    <col min="6399" max="6399" width="8.7109375" style="10" customWidth="1"/>
    <col min="6400" max="6400" width="100.140625" style="10" customWidth="1"/>
    <col min="6401" max="6401" width="10.5703125" style="10" customWidth="1"/>
    <col min="6402" max="6405" width="9.140625" style="10"/>
    <col min="6406" max="6406" width="9.5703125" style="10" customWidth="1"/>
    <col min="6407" max="6654" width="9.140625" style="10"/>
    <col min="6655" max="6655" width="8.7109375" style="10" customWidth="1"/>
    <col min="6656" max="6656" width="100.140625" style="10" customWidth="1"/>
    <col min="6657" max="6657" width="10.5703125" style="10" customWidth="1"/>
    <col min="6658" max="6661" width="9.140625" style="10"/>
    <col min="6662" max="6662" width="9.5703125" style="10" customWidth="1"/>
    <col min="6663" max="6910" width="9.140625" style="10"/>
    <col min="6911" max="6911" width="8.7109375" style="10" customWidth="1"/>
    <col min="6912" max="6912" width="100.140625" style="10" customWidth="1"/>
    <col min="6913" max="6913" width="10.5703125" style="10" customWidth="1"/>
    <col min="6914" max="6917" width="9.140625" style="10"/>
    <col min="6918" max="6918" width="9.5703125" style="10" customWidth="1"/>
    <col min="6919" max="7166" width="9.140625" style="10"/>
    <col min="7167" max="7167" width="8.7109375" style="10" customWidth="1"/>
    <col min="7168" max="7168" width="100.140625" style="10" customWidth="1"/>
    <col min="7169" max="7169" width="10.5703125" style="10" customWidth="1"/>
    <col min="7170" max="7173" width="9.140625" style="10"/>
    <col min="7174" max="7174" width="9.5703125" style="10" customWidth="1"/>
    <col min="7175" max="7422" width="9.140625" style="10"/>
    <col min="7423" max="7423" width="8.7109375" style="10" customWidth="1"/>
    <col min="7424" max="7424" width="100.140625" style="10" customWidth="1"/>
    <col min="7425" max="7425" width="10.5703125" style="10" customWidth="1"/>
    <col min="7426" max="7429" width="9.140625" style="10"/>
    <col min="7430" max="7430" width="9.5703125" style="10" customWidth="1"/>
    <col min="7431" max="7678" width="9.140625" style="10"/>
    <col min="7679" max="7679" width="8.7109375" style="10" customWidth="1"/>
    <col min="7680" max="7680" width="100.140625" style="10" customWidth="1"/>
    <col min="7681" max="7681" width="10.5703125" style="10" customWidth="1"/>
    <col min="7682" max="7685" width="9.140625" style="10"/>
    <col min="7686" max="7686" width="9.5703125" style="10" customWidth="1"/>
    <col min="7687" max="7934" width="9.140625" style="10"/>
    <col min="7935" max="7935" width="8.7109375" style="10" customWidth="1"/>
    <col min="7936" max="7936" width="100.140625" style="10" customWidth="1"/>
    <col min="7937" max="7937" width="10.5703125" style="10" customWidth="1"/>
    <col min="7938" max="7941" width="9.140625" style="10"/>
    <col min="7942" max="7942" width="9.5703125" style="10" customWidth="1"/>
    <col min="7943" max="8190" width="9.140625" style="10"/>
    <col min="8191" max="8191" width="8.7109375" style="10" customWidth="1"/>
    <col min="8192" max="8192" width="100.140625" style="10" customWidth="1"/>
    <col min="8193" max="8193" width="10.5703125" style="10" customWidth="1"/>
    <col min="8194" max="8197" width="9.140625" style="10"/>
    <col min="8198" max="8198" width="9.5703125" style="10" customWidth="1"/>
    <col min="8199" max="8446" width="9.140625" style="10"/>
    <col min="8447" max="8447" width="8.7109375" style="10" customWidth="1"/>
    <col min="8448" max="8448" width="100.140625" style="10" customWidth="1"/>
    <col min="8449" max="8449" width="10.5703125" style="10" customWidth="1"/>
    <col min="8450" max="8453" width="9.140625" style="10"/>
    <col min="8454" max="8454" width="9.5703125" style="10" customWidth="1"/>
    <col min="8455" max="8702" width="9.140625" style="10"/>
    <col min="8703" max="8703" width="8.7109375" style="10" customWidth="1"/>
    <col min="8704" max="8704" width="100.140625" style="10" customWidth="1"/>
    <col min="8705" max="8705" width="10.5703125" style="10" customWidth="1"/>
    <col min="8706" max="8709" width="9.140625" style="10"/>
    <col min="8710" max="8710" width="9.5703125" style="10" customWidth="1"/>
    <col min="8711" max="8958" width="9.140625" style="10"/>
    <col min="8959" max="8959" width="8.7109375" style="10" customWidth="1"/>
    <col min="8960" max="8960" width="100.140625" style="10" customWidth="1"/>
    <col min="8961" max="8961" width="10.5703125" style="10" customWidth="1"/>
    <col min="8962" max="8965" width="9.140625" style="10"/>
    <col min="8966" max="8966" width="9.5703125" style="10" customWidth="1"/>
    <col min="8967" max="9214" width="9.140625" style="10"/>
    <col min="9215" max="9215" width="8.7109375" style="10" customWidth="1"/>
    <col min="9216" max="9216" width="100.140625" style="10" customWidth="1"/>
    <col min="9217" max="9217" width="10.5703125" style="10" customWidth="1"/>
    <col min="9218" max="9221" width="9.140625" style="10"/>
    <col min="9222" max="9222" width="9.5703125" style="10" customWidth="1"/>
    <col min="9223" max="9470" width="9.140625" style="10"/>
    <col min="9471" max="9471" width="8.7109375" style="10" customWidth="1"/>
    <col min="9472" max="9472" width="100.140625" style="10" customWidth="1"/>
    <col min="9473" max="9473" width="10.5703125" style="10" customWidth="1"/>
    <col min="9474" max="9477" width="9.140625" style="10"/>
    <col min="9478" max="9478" width="9.5703125" style="10" customWidth="1"/>
    <col min="9479" max="9726" width="9.140625" style="10"/>
    <col min="9727" max="9727" width="8.7109375" style="10" customWidth="1"/>
    <col min="9728" max="9728" width="100.140625" style="10" customWidth="1"/>
    <col min="9729" max="9729" width="10.5703125" style="10" customWidth="1"/>
    <col min="9730" max="9733" width="9.140625" style="10"/>
    <col min="9734" max="9734" width="9.5703125" style="10" customWidth="1"/>
    <col min="9735" max="9982" width="9.140625" style="10"/>
    <col min="9983" max="9983" width="8.7109375" style="10" customWidth="1"/>
    <col min="9984" max="9984" width="100.140625" style="10" customWidth="1"/>
    <col min="9985" max="9985" width="10.5703125" style="10" customWidth="1"/>
    <col min="9986" max="9989" width="9.140625" style="10"/>
    <col min="9990" max="9990" width="9.5703125" style="10" customWidth="1"/>
    <col min="9991" max="10238" width="9.140625" style="10"/>
    <col min="10239" max="10239" width="8.7109375" style="10" customWidth="1"/>
    <col min="10240" max="10240" width="100.140625" style="10" customWidth="1"/>
    <col min="10241" max="10241" width="10.5703125" style="10" customWidth="1"/>
    <col min="10242" max="10245" width="9.140625" style="10"/>
    <col min="10246" max="10246" width="9.5703125" style="10" customWidth="1"/>
    <col min="10247" max="10494" width="9.140625" style="10"/>
    <col min="10495" max="10495" width="8.7109375" style="10" customWidth="1"/>
    <col min="10496" max="10496" width="100.140625" style="10" customWidth="1"/>
    <col min="10497" max="10497" width="10.5703125" style="10" customWidth="1"/>
    <col min="10498" max="10501" width="9.140625" style="10"/>
    <col min="10502" max="10502" width="9.5703125" style="10" customWidth="1"/>
    <col min="10503" max="10750" width="9.140625" style="10"/>
    <col min="10751" max="10751" width="8.7109375" style="10" customWidth="1"/>
    <col min="10752" max="10752" width="100.140625" style="10" customWidth="1"/>
    <col min="10753" max="10753" width="10.5703125" style="10" customWidth="1"/>
    <col min="10754" max="10757" width="9.140625" style="10"/>
    <col min="10758" max="10758" width="9.5703125" style="10" customWidth="1"/>
    <col min="10759" max="11006" width="9.140625" style="10"/>
    <col min="11007" max="11007" width="8.7109375" style="10" customWidth="1"/>
    <col min="11008" max="11008" width="100.140625" style="10" customWidth="1"/>
    <col min="11009" max="11009" width="10.5703125" style="10" customWidth="1"/>
    <col min="11010" max="11013" width="9.140625" style="10"/>
    <col min="11014" max="11014" width="9.5703125" style="10" customWidth="1"/>
    <col min="11015" max="11262" width="9.140625" style="10"/>
    <col min="11263" max="11263" width="8.7109375" style="10" customWidth="1"/>
    <col min="11264" max="11264" width="100.140625" style="10" customWidth="1"/>
    <col min="11265" max="11265" width="10.5703125" style="10" customWidth="1"/>
    <col min="11266" max="11269" width="9.140625" style="10"/>
    <col min="11270" max="11270" width="9.5703125" style="10" customWidth="1"/>
    <col min="11271" max="11518" width="9.140625" style="10"/>
    <col min="11519" max="11519" width="8.7109375" style="10" customWidth="1"/>
    <col min="11520" max="11520" width="100.140625" style="10" customWidth="1"/>
    <col min="11521" max="11521" width="10.5703125" style="10" customWidth="1"/>
    <col min="11522" max="11525" width="9.140625" style="10"/>
    <col min="11526" max="11526" width="9.5703125" style="10" customWidth="1"/>
    <col min="11527" max="11774" width="9.140625" style="10"/>
    <col min="11775" max="11775" width="8.7109375" style="10" customWidth="1"/>
    <col min="11776" max="11776" width="100.140625" style="10" customWidth="1"/>
    <col min="11777" max="11777" width="10.5703125" style="10" customWidth="1"/>
    <col min="11778" max="11781" width="9.140625" style="10"/>
    <col min="11782" max="11782" width="9.5703125" style="10" customWidth="1"/>
    <col min="11783" max="12030" width="9.140625" style="10"/>
    <col min="12031" max="12031" width="8.7109375" style="10" customWidth="1"/>
    <col min="12032" max="12032" width="100.140625" style="10" customWidth="1"/>
    <col min="12033" max="12033" width="10.5703125" style="10" customWidth="1"/>
    <col min="12034" max="12037" width="9.140625" style="10"/>
    <col min="12038" max="12038" width="9.5703125" style="10" customWidth="1"/>
    <col min="12039" max="12286" width="9.140625" style="10"/>
    <col min="12287" max="12287" width="8.7109375" style="10" customWidth="1"/>
    <col min="12288" max="12288" width="100.140625" style="10" customWidth="1"/>
    <col min="12289" max="12289" width="10.5703125" style="10" customWidth="1"/>
    <col min="12290" max="12293" width="9.140625" style="10"/>
    <col min="12294" max="12294" width="9.5703125" style="10" customWidth="1"/>
    <col min="12295" max="12542" width="9.140625" style="10"/>
    <col min="12543" max="12543" width="8.7109375" style="10" customWidth="1"/>
    <col min="12544" max="12544" width="100.140625" style="10" customWidth="1"/>
    <col min="12545" max="12545" width="10.5703125" style="10" customWidth="1"/>
    <col min="12546" max="12549" width="9.140625" style="10"/>
    <col min="12550" max="12550" width="9.5703125" style="10" customWidth="1"/>
    <col min="12551" max="12798" width="9.140625" style="10"/>
    <col min="12799" max="12799" width="8.7109375" style="10" customWidth="1"/>
    <col min="12800" max="12800" width="100.140625" style="10" customWidth="1"/>
    <col min="12801" max="12801" width="10.5703125" style="10" customWidth="1"/>
    <col min="12802" max="12805" width="9.140625" style="10"/>
    <col min="12806" max="12806" width="9.5703125" style="10" customWidth="1"/>
    <col min="12807" max="13054" width="9.140625" style="10"/>
    <col min="13055" max="13055" width="8.7109375" style="10" customWidth="1"/>
    <col min="13056" max="13056" width="100.140625" style="10" customWidth="1"/>
    <col min="13057" max="13057" width="10.5703125" style="10" customWidth="1"/>
    <col min="13058" max="13061" width="9.140625" style="10"/>
    <col min="13062" max="13062" width="9.5703125" style="10" customWidth="1"/>
    <col min="13063" max="13310" width="9.140625" style="10"/>
    <col min="13311" max="13311" width="8.7109375" style="10" customWidth="1"/>
    <col min="13312" max="13312" width="100.140625" style="10" customWidth="1"/>
    <col min="13313" max="13313" width="10.5703125" style="10" customWidth="1"/>
    <col min="13314" max="13317" width="9.140625" style="10"/>
    <col min="13318" max="13318" width="9.5703125" style="10" customWidth="1"/>
    <col min="13319" max="13566" width="9.140625" style="10"/>
    <col min="13567" max="13567" width="8.7109375" style="10" customWidth="1"/>
    <col min="13568" max="13568" width="100.140625" style="10" customWidth="1"/>
    <col min="13569" max="13569" width="10.5703125" style="10" customWidth="1"/>
    <col min="13570" max="13573" width="9.140625" style="10"/>
    <col min="13574" max="13574" width="9.5703125" style="10" customWidth="1"/>
    <col min="13575" max="13822" width="9.140625" style="10"/>
    <col min="13823" max="13823" width="8.7109375" style="10" customWidth="1"/>
    <col min="13824" max="13824" width="100.140625" style="10" customWidth="1"/>
    <col min="13825" max="13825" width="10.5703125" style="10" customWidth="1"/>
    <col min="13826" max="13829" width="9.140625" style="10"/>
    <col min="13830" max="13830" width="9.5703125" style="10" customWidth="1"/>
    <col min="13831" max="14078" width="9.140625" style="10"/>
    <col min="14079" max="14079" width="8.7109375" style="10" customWidth="1"/>
    <col min="14080" max="14080" width="100.140625" style="10" customWidth="1"/>
    <col min="14081" max="14081" width="10.5703125" style="10" customWidth="1"/>
    <col min="14082" max="14085" width="9.140625" style="10"/>
    <col min="14086" max="14086" width="9.5703125" style="10" customWidth="1"/>
    <col min="14087" max="14334" width="9.140625" style="10"/>
    <col min="14335" max="14335" width="8.7109375" style="10" customWidth="1"/>
    <col min="14336" max="14336" width="100.140625" style="10" customWidth="1"/>
    <col min="14337" max="14337" width="10.5703125" style="10" customWidth="1"/>
    <col min="14338" max="14341" width="9.140625" style="10"/>
    <col min="14342" max="14342" width="9.5703125" style="10" customWidth="1"/>
    <col min="14343" max="14590" width="9.140625" style="10"/>
    <col min="14591" max="14591" width="8.7109375" style="10" customWidth="1"/>
    <col min="14592" max="14592" width="100.140625" style="10" customWidth="1"/>
    <col min="14593" max="14593" width="10.5703125" style="10" customWidth="1"/>
    <col min="14594" max="14597" width="9.140625" style="10"/>
    <col min="14598" max="14598" width="9.5703125" style="10" customWidth="1"/>
    <col min="14599" max="14846" width="9.140625" style="10"/>
    <col min="14847" max="14847" width="8.7109375" style="10" customWidth="1"/>
    <col min="14848" max="14848" width="100.140625" style="10" customWidth="1"/>
    <col min="14849" max="14849" width="10.5703125" style="10" customWidth="1"/>
    <col min="14850" max="14853" width="9.140625" style="10"/>
    <col min="14854" max="14854" width="9.5703125" style="10" customWidth="1"/>
    <col min="14855" max="15102" width="9.140625" style="10"/>
    <col min="15103" max="15103" width="8.7109375" style="10" customWidth="1"/>
    <col min="15104" max="15104" width="100.140625" style="10" customWidth="1"/>
    <col min="15105" max="15105" width="10.5703125" style="10" customWidth="1"/>
    <col min="15106" max="15109" width="9.140625" style="10"/>
    <col min="15110" max="15110" width="9.5703125" style="10" customWidth="1"/>
    <col min="15111" max="15358" width="9.140625" style="10"/>
    <col min="15359" max="15359" width="8.7109375" style="10" customWidth="1"/>
    <col min="15360" max="15360" width="100.140625" style="10" customWidth="1"/>
    <col min="15361" max="15361" width="10.5703125" style="10" customWidth="1"/>
    <col min="15362" max="15365" width="9.140625" style="10"/>
    <col min="15366" max="15366" width="9.5703125" style="10" customWidth="1"/>
    <col min="15367" max="15614" width="9.140625" style="10"/>
    <col min="15615" max="15615" width="8.7109375" style="10" customWidth="1"/>
    <col min="15616" max="15616" width="100.140625" style="10" customWidth="1"/>
    <col min="15617" max="15617" width="10.5703125" style="10" customWidth="1"/>
    <col min="15618" max="15621" width="9.140625" style="10"/>
    <col min="15622" max="15622" width="9.5703125" style="10" customWidth="1"/>
    <col min="15623" max="15870" width="9.140625" style="10"/>
    <col min="15871" max="15871" width="8.7109375" style="10" customWidth="1"/>
    <col min="15872" max="15872" width="100.140625" style="10" customWidth="1"/>
    <col min="15873" max="15873" width="10.5703125" style="10" customWidth="1"/>
    <col min="15874" max="15877" width="9.140625" style="10"/>
    <col min="15878" max="15878" width="9.5703125" style="10" customWidth="1"/>
    <col min="15879" max="16126" width="9.140625" style="10"/>
    <col min="16127" max="16127" width="8.7109375" style="10" customWidth="1"/>
    <col min="16128" max="16128" width="100.140625" style="10" customWidth="1"/>
    <col min="16129" max="16129" width="10.5703125" style="10" customWidth="1"/>
    <col min="16130" max="16133" width="9.140625" style="10"/>
    <col min="16134" max="16134" width="9.5703125" style="10" customWidth="1"/>
    <col min="16135" max="16384" width="9.140625" style="10"/>
  </cols>
  <sheetData>
    <row r="1" spans="1:8" s="32" customFormat="1" ht="30" x14ac:dyDescent="0.2">
      <c r="A1" s="105" t="s">
        <v>23</v>
      </c>
      <c r="B1" s="106" t="s">
        <v>20</v>
      </c>
      <c r="C1" s="100" t="s">
        <v>97</v>
      </c>
      <c r="D1" s="106" t="s">
        <v>92</v>
      </c>
      <c r="E1" s="101" t="s">
        <v>90</v>
      </c>
      <c r="F1" s="101" t="s">
        <v>91</v>
      </c>
      <c r="G1" s="102" t="s">
        <v>0</v>
      </c>
      <c r="H1" s="103" t="s">
        <v>1</v>
      </c>
    </row>
    <row r="2" spans="1:8" customFormat="1" ht="15.75" x14ac:dyDescent="0.25">
      <c r="B2" s="2"/>
      <c r="C2" s="2"/>
      <c r="D2" s="2"/>
      <c r="E2" s="2"/>
      <c r="F2" s="2"/>
      <c r="G2" s="2"/>
      <c r="H2" s="104" t="s">
        <v>94</v>
      </c>
    </row>
    <row r="3" spans="1:8" customFormat="1" ht="15.75" x14ac:dyDescent="0.25">
      <c r="B3" s="97"/>
      <c r="C3" s="2"/>
      <c r="D3" s="2"/>
      <c r="E3" s="2"/>
      <c r="F3" s="2"/>
      <c r="G3" s="2"/>
      <c r="H3" s="28" t="s">
        <v>95</v>
      </c>
    </row>
    <row r="4" spans="1:8" customFormat="1" ht="15.75" x14ac:dyDescent="0.25">
      <c r="B4" s="98" t="s">
        <v>89</v>
      </c>
      <c r="C4" s="65"/>
      <c r="D4" s="65"/>
      <c r="E4" s="65"/>
      <c r="F4" s="65"/>
      <c r="G4" s="65"/>
      <c r="H4" s="28" t="s">
        <v>96</v>
      </c>
    </row>
    <row r="5" spans="1:8" customFormat="1" ht="15.75" thickBot="1" x14ac:dyDescent="0.3">
      <c r="B5" s="1"/>
      <c r="C5" s="1"/>
      <c r="D5" s="1"/>
      <c r="E5" s="1"/>
      <c r="F5" s="1"/>
      <c r="G5" s="1"/>
      <c r="H5" s="99"/>
    </row>
    <row r="6" spans="1:8" customFormat="1" x14ac:dyDescent="0.25">
      <c r="A6" s="89">
        <v>1</v>
      </c>
      <c r="B6" s="90" t="s">
        <v>21</v>
      </c>
      <c r="C6" s="86"/>
      <c r="D6" s="86"/>
      <c r="E6" s="86"/>
      <c r="F6" s="86"/>
      <c r="G6" s="86"/>
      <c r="H6" s="7">
        <f>H43</f>
        <v>0</v>
      </c>
    </row>
    <row r="7" spans="1:8" customFormat="1" x14ac:dyDescent="0.25">
      <c r="A7" s="91">
        <f>A6+1</f>
        <v>2</v>
      </c>
      <c r="B7" s="92" t="s">
        <v>22</v>
      </c>
      <c r="C7" s="87"/>
      <c r="D7" s="87"/>
      <c r="E7" s="87"/>
      <c r="F7" s="87"/>
      <c r="G7" s="87"/>
      <c r="H7" s="5">
        <f>H62</f>
        <v>0</v>
      </c>
    </row>
    <row r="8" spans="1:8" customFormat="1" x14ac:dyDescent="0.25">
      <c r="A8" s="91">
        <f>A7+1</f>
        <v>3</v>
      </c>
      <c r="B8" s="92" t="s">
        <v>65</v>
      </c>
      <c r="C8" s="87"/>
      <c r="D8" s="87"/>
      <c r="E8" s="87"/>
      <c r="F8" s="87"/>
      <c r="G8" s="87"/>
      <c r="H8" s="5">
        <f>H69</f>
        <v>0</v>
      </c>
    </row>
    <row r="9" spans="1:8" customFormat="1" x14ac:dyDescent="0.25">
      <c r="A9" s="91">
        <f>A8+1</f>
        <v>4</v>
      </c>
      <c r="B9" s="92" t="s">
        <v>44</v>
      </c>
      <c r="C9" s="87"/>
      <c r="D9" s="87"/>
      <c r="E9" s="87"/>
      <c r="F9" s="87"/>
      <c r="G9" s="87"/>
      <c r="H9" s="5">
        <f>H84</f>
        <v>0</v>
      </c>
    </row>
    <row r="10" spans="1:8" customFormat="1" x14ac:dyDescent="0.25">
      <c r="A10" s="91">
        <f>A9+1</f>
        <v>5</v>
      </c>
      <c r="B10" s="92" t="s">
        <v>38</v>
      </c>
      <c r="C10" s="87"/>
      <c r="D10" s="87"/>
      <c r="E10" s="87"/>
      <c r="F10" s="87"/>
      <c r="G10" s="87"/>
      <c r="H10" s="5">
        <f>H97</f>
        <v>0</v>
      </c>
    </row>
    <row r="11" spans="1:8" customFormat="1" ht="15.75" thickBot="1" x14ac:dyDescent="0.3">
      <c r="A11" s="91">
        <f>A10+1</f>
        <v>6</v>
      </c>
      <c r="B11" s="93" t="s">
        <v>30</v>
      </c>
      <c r="C11" s="88"/>
      <c r="D11" s="88"/>
      <c r="E11" s="88"/>
      <c r="F11" s="88"/>
      <c r="G11" s="88"/>
      <c r="H11" s="8">
        <f>H105</f>
        <v>0</v>
      </c>
    </row>
    <row r="12" spans="1:8" customFormat="1" ht="15.75" thickBot="1" x14ac:dyDescent="0.3">
      <c r="A12" s="4"/>
      <c r="B12" s="3" t="s">
        <v>24</v>
      </c>
      <c r="C12" s="85"/>
      <c r="D12" s="85"/>
      <c r="E12" s="85"/>
      <c r="F12" s="85"/>
      <c r="G12" s="85"/>
      <c r="H12" s="6">
        <f>SUM(H6:H11)</f>
        <v>0</v>
      </c>
    </row>
    <row r="13" spans="1:8" customFormat="1" x14ac:dyDescent="0.25">
      <c r="B13" s="95"/>
      <c r="C13" s="95"/>
      <c r="D13" s="95"/>
      <c r="E13" s="95"/>
      <c r="F13" s="95"/>
      <c r="G13" s="95"/>
      <c r="H13" s="96"/>
    </row>
    <row r="14" spans="1:8" s="13" customFormat="1" ht="153.75" x14ac:dyDescent="0.25">
      <c r="A14" s="14"/>
      <c r="B14" s="94" t="s">
        <v>40</v>
      </c>
      <c r="C14" s="11"/>
      <c r="D14" s="12"/>
      <c r="E14" s="40"/>
      <c r="F14" s="40"/>
      <c r="G14" s="40"/>
      <c r="H14" s="49"/>
    </row>
    <row r="15" spans="1:8" s="13" customFormat="1" x14ac:dyDescent="0.25">
      <c r="A15" s="14"/>
      <c r="B15" s="94"/>
      <c r="C15" s="11"/>
      <c r="D15" s="12"/>
      <c r="E15" s="40"/>
      <c r="F15" s="40"/>
      <c r="G15" s="40"/>
      <c r="H15" s="49"/>
    </row>
    <row r="16" spans="1:8" s="32" customFormat="1" ht="15.75" x14ac:dyDescent="0.25">
      <c r="A16" s="17">
        <v>1</v>
      </c>
      <c r="B16" s="27" t="s">
        <v>21</v>
      </c>
      <c r="C16" s="36"/>
      <c r="D16" s="31"/>
      <c r="E16" s="41"/>
      <c r="F16" s="41"/>
      <c r="G16" s="42"/>
      <c r="H16" s="50"/>
    </row>
    <row r="17" spans="1:8" s="26" customFormat="1" x14ac:dyDescent="0.25">
      <c r="A17" s="30"/>
      <c r="B17" s="29" t="s">
        <v>2</v>
      </c>
      <c r="C17" s="33"/>
      <c r="D17" s="25"/>
      <c r="E17" s="41"/>
      <c r="F17" s="41"/>
      <c r="G17" s="41"/>
      <c r="H17" s="51"/>
    </row>
    <row r="18" spans="1:8" s="26" customFormat="1" ht="102.75" x14ac:dyDescent="0.25">
      <c r="A18" s="30">
        <v>1</v>
      </c>
      <c r="B18" s="68" t="s">
        <v>74</v>
      </c>
      <c r="C18" s="9">
        <v>6</v>
      </c>
      <c r="D18" s="25" t="s">
        <v>3</v>
      </c>
      <c r="E18" s="57">
        <v>0</v>
      </c>
      <c r="F18" s="57">
        <v>0</v>
      </c>
      <c r="G18" s="41">
        <f>SUM(E18:F18)</f>
        <v>0</v>
      </c>
      <c r="H18" s="51">
        <f t="shared" ref="H18" si="0">G18*C18</f>
        <v>0</v>
      </c>
    </row>
    <row r="19" spans="1:8" s="26" customFormat="1" x14ac:dyDescent="0.25">
      <c r="A19" s="30">
        <f t="shared" ref="A19:A22" si="1">A18+1</f>
        <v>2</v>
      </c>
      <c r="B19" s="66" t="s">
        <v>75</v>
      </c>
      <c r="C19" s="9">
        <v>6</v>
      </c>
      <c r="D19" s="25" t="s">
        <v>3</v>
      </c>
      <c r="E19" s="57">
        <v>0</v>
      </c>
      <c r="F19" s="57">
        <v>0</v>
      </c>
      <c r="G19" s="41">
        <f t="shared" ref="G19:G28" si="2">SUM(E19:F19)</f>
        <v>0</v>
      </c>
      <c r="H19" s="51">
        <f t="shared" ref="H19" si="3">G19*C19</f>
        <v>0</v>
      </c>
    </row>
    <row r="20" spans="1:8" s="26" customFormat="1" x14ac:dyDescent="0.25">
      <c r="A20" s="30">
        <f t="shared" si="1"/>
        <v>3</v>
      </c>
      <c r="B20" s="66" t="s">
        <v>76</v>
      </c>
      <c r="C20" s="9">
        <v>2</v>
      </c>
      <c r="D20" s="25" t="s">
        <v>3</v>
      </c>
      <c r="E20" s="57">
        <v>0</v>
      </c>
      <c r="F20" s="57">
        <v>0</v>
      </c>
      <c r="G20" s="41">
        <f t="shared" si="2"/>
        <v>0</v>
      </c>
      <c r="H20" s="51">
        <f t="shared" ref="H20" si="4">G20*C20</f>
        <v>0</v>
      </c>
    </row>
    <row r="21" spans="1:8" s="26" customFormat="1" x14ac:dyDescent="0.25">
      <c r="A21" s="30">
        <f t="shared" si="1"/>
        <v>4</v>
      </c>
      <c r="B21" s="66" t="s">
        <v>77</v>
      </c>
      <c r="C21" s="9">
        <v>1</v>
      </c>
      <c r="D21" s="25" t="s">
        <v>5</v>
      </c>
      <c r="E21" s="57">
        <v>0</v>
      </c>
      <c r="F21" s="57">
        <v>0</v>
      </c>
      <c r="G21" s="41">
        <f t="shared" si="2"/>
        <v>0</v>
      </c>
      <c r="H21" s="51">
        <f t="shared" ref="H21:H22" si="5">G21*C21</f>
        <v>0</v>
      </c>
    </row>
    <row r="22" spans="1:8" s="26" customFormat="1" ht="26.25" x14ac:dyDescent="0.25">
      <c r="A22" s="30">
        <f t="shared" si="1"/>
        <v>5</v>
      </c>
      <c r="B22" s="66" t="s">
        <v>80</v>
      </c>
      <c r="C22" s="9">
        <v>2</v>
      </c>
      <c r="D22" s="25" t="s">
        <v>6</v>
      </c>
      <c r="E22" s="57">
        <v>0</v>
      </c>
      <c r="F22" s="57">
        <v>0</v>
      </c>
      <c r="G22" s="41">
        <f t="shared" si="2"/>
        <v>0</v>
      </c>
      <c r="H22" s="51">
        <f t="shared" si="5"/>
        <v>0</v>
      </c>
    </row>
    <row r="23" spans="1:8" s="26" customFormat="1" x14ac:dyDescent="0.25">
      <c r="A23" s="30"/>
      <c r="B23" s="29" t="s">
        <v>7</v>
      </c>
      <c r="C23" s="9"/>
      <c r="D23" s="25"/>
      <c r="E23" s="41"/>
      <c r="F23" s="41"/>
      <c r="G23" s="41">
        <f t="shared" si="2"/>
        <v>0</v>
      </c>
      <c r="H23" s="51"/>
    </row>
    <row r="24" spans="1:8" s="26" customFormat="1" ht="51.75" x14ac:dyDescent="0.25">
      <c r="A24" s="30">
        <f>A22+1</f>
        <v>6</v>
      </c>
      <c r="B24" s="68" t="s">
        <v>78</v>
      </c>
      <c r="C24" s="9">
        <v>4</v>
      </c>
      <c r="D24" s="25" t="s">
        <v>4</v>
      </c>
      <c r="E24" s="57">
        <v>0</v>
      </c>
      <c r="F24" s="57">
        <v>0</v>
      </c>
      <c r="G24" s="41">
        <f t="shared" si="2"/>
        <v>0</v>
      </c>
      <c r="H24" s="51">
        <f t="shared" ref="H24:H28" si="6">G24*C24</f>
        <v>0</v>
      </c>
    </row>
    <row r="25" spans="1:8" s="58" customFormat="1" ht="39" x14ac:dyDescent="0.25">
      <c r="A25" s="30">
        <f>A24+1</f>
        <v>7</v>
      </c>
      <c r="B25" s="68" t="s">
        <v>79</v>
      </c>
      <c r="C25" s="9">
        <v>1</v>
      </c>
      <c r="D25" s="25" t="s">
        <v>5</v>
      </c>
      <c r="E25" s="57">
        <v>0</v>
      </c>
      <c r="F25" s="57">
        <v>0</v>
      </c>
      <c r="G25" s="41">
        <f t="shared" si="2"/>
        <v>0</v>
      </c>
      <c r="H25" s="51">
        <f t="shared" si="6"/>
        <v>0</v>
      </c>
    </row>
    <row r="26" spans="1:8" s="26" customFormat="1" ht="45" x14ac:dyDescent="0.25">
      <c r="A26" s="30">
        <f>A25+1</f>
        <v>8</v>
      </c>
      <c r="B26" s="66" t="s">
        <v>48</v>
      </c>
      <c r="C26" s="9">
        <v>1</v>
      </c>
      <c r="D26" s="25" t="s">
        <v>5</v>
      </c>
      <c r="E26" s="57">
        <v>0</v>
      </c>
      <c r="F26" s="57">
        <v>0</v>
      </c>
      <c r="G26" s="41">
        <f t="shared" si="2"/>
        <v>0</v>
      </c>
      <c r="H26" s="51">
        <f t="shared" si="6"/>
        <v>0</v>
      </c>
    </row>
    <row r="27" spans="1:8" s="58" customFormat="1" ht="30" x14ac:dyDescent="0.25">
      <c r="A27" s="30">
        <f>A26+1</f>
        <v>9</v>
      </c>
      <c r="B27" s="66" t="s">
        <v>49</v>
      </c>
      <c r="C27" s="9">
        <v>2</v>
      </c>
      <c r="D27" s="25" t="s">
        <v>4</v>
      </c>
      <c r="E27" s="57">
        <v>0</v>
      </c>
      <c r="F27" s="57">
        <v>0</v>
      </c>
      <c r="G27" s="41">
        <f t="shared" si="2"/>
        <v>0</v>
      </c>
      <c r="H27" s="51">
        <f t="shared" si="6"/>
        <v>0</v>
      </c>
    </row>
    <row r="28" spans="1:8" s="58" customFormat="1" ht="39" x14ac:dyDescent="0.25">
      <c r="A28" s="30">
        <f>A27+1</f>
        <v>10</v>
      </c>
      <c r="B28" s="68" t="s">
        <v>61</v>
      </c>
      <c r="C28" s="9">
        <v>1</v>
      </c>
      <c r="D28" s="25" t="s">
        <v>4</v>
      </c>
      <c r="E28" s="57">
        <v>0</v>
      </c>
      <c r="F28" s="57">
        <v>0</v>
      </c>
      <c r="G28" s="41">
        <f t="shared" si="2"/>
        <v>0</v>
      </c>
      <c r="H28" s="51">
        <f t="shared" si="6"/>
        <v>0</v>
      </c>
    </row>
    <row r="29" spans="1:8" s="26" customFormat="1" x14ac:dyDescent="0.25">
      <c r="A29" s="30"/>
      <c r="B29" s="29" t="s">
        <v>8</v>
      </c>
      <c r="C29" s="9"/>
      <c r="D29" s="25"/>
      <c r="E29" s="41"/>
      <c r="F29" s="41"/>
      <c r="G29" s="41"/>
      <c r="H29" s="51"/>
    </row>
    <row r="30" spans="1:8" s="26" customFormat="1" ht="51.75" x14ac:dyDescent="0.25">
      <c r="A30" s="30">
        <f>A28+1</f>
        <v>11</v>
      </c>
      <c r="B30" s="66" t="s">
        <v>57</v>
      </c>
      <c r="C30" s="9">
        <v>1</v>
      </c>
      <c r="D30" s="25" t="s">
        <v>5</v>
      </c>
      <c r="E30" s="57">
        <v>0</v>
      </c>
      <c r="F30" s="57">
        <v>0</v>
      </c>
      <c r="G30" s="41">
        <f t="shared" ref="G30:G31" si="7">SUM(E30:F30)</f>
        <v>0</v>
      </c>
      <c r="H30" s="51">
        <f t="shared" ref="H30" si="8">G30*C30</f>
        <v>0</v>
      </c>
    </row>
    <row r="31" spans="1:8" s="26" customFormat="1" ht="39" x14ac:dyDescent="0.25">
      <c r="A31" s="30">
        <f t="shared" ref="A31" si="9">A30+1</f>
        <v>12</v>
      </c>
      <c r="B31" s="66" t="s">
        <v>58</v>
      </c>
      <c r="C31" s="9">
        <v>1</v>
      </c>
      <c r="D31" s="25" t="s">
        <v>5</v>
      </c>
      <c r="E31" s="57">
        <v>0</v>
      </c>
      <c r="F31" s="57">
        <v>0</v>
      </c>
      <c r="G31" s="41">
        <f t="shared" si="7"/>
        <v>0</v>
      </c>
      <c r="H31" s="51">
        <f t="shared" ref="H31" si="10">G31*C31</f>
        <v>0</v>
      </c>
    </row>
    <row r="32" spans="1:8" s="26" customFormat="1" ht="26.25" x14ac:dyDescent="0.25">
      <c r="A32" s="37"/>
      <c r="B32" s="29" t="s">
        <v>47</v>
      </c>
      <c r="C32" s="9"/>
      <c r="D32" s="25"/>
      <c r="E32" s="41"/>
      <c r="F32" s="41"/>
      <c r="G32" s="41"/>
      <c r="H32" s="51"/>
    </row>
    <row r="33" spans="1:8" s="61" customFormat="1" ht="102.75" x14ac:dyDescent="0.25">
      <c r="A33" s="59">
        <f>A31+1</f>
        <v>13</v>
      </c>
      <c r="B33" s="67" t="s">
        <v>81</v>
      </c>
      <c r="C33" s="57">
        <v>1</v>
      </c>
      <c r="D33" s="60" t="s">
        <v>15</v>
      </c>
      <c r="E33" s="57">
        <v>0</v>
      </c>
      <c r="F33" s="57">
        <v>0</v>
      </c>
      <c r="G33" s="41">
        <f t="shared" ref="G33:G34" si="11">SUM(E33:F33)</f>
        <v>0</v>
      </c>
      <c r="H33" s="51">
        <f t="shared" ref="H33:H34" si="12">G33*C33</f>
        <v>0</v>
      </c>
    </row>
    <row r="34" spans="1:8" s="26" customFormat="1" ht="153.75" x14ac:dyDescent="0.25">
      <c r="A34" s="59">
        <f t="shared" ref="A34" si="13">A33+1</f>
        <v>14</v>
      </c>
      <c r="B34" s="29" t="s">
        <v>82</v>
      </c>
      <c r="C34" s="9">
        <v>1</v>
      </c>
      <c r="D34" s="25" t="s">
        <v>5</v>
      </c>
      <c r="E34" s="57">
        <v>0</v>
      </c>
      <c r="F34" s="57">
        <v>0</v>
      </c>
      <c r="G34" s="41">
        <f t="shared" si="11"/>
        <v>0</v>
      </c>
      <c r="H34" s="51">
        <f t="shared" si="12"/>
        <v>0</v>
      </c>
    </row>
    <row r="35" spans="1:8" s="26" customFormat="1" ht="12.75" x14ac:dyDescent="0.2">
      <c r="A35" s="30"/>
      <c r="B35" s="66"/>
      <c r="C35" s="62"/>
      <c r="D35" s="25"/>
      <c r="E35" s="57"/>
      <c r="F35" s="57"/>
      <c r="G35" s="9"/>
      <c r="H35" s="53"/>
    </row>
    <row r="36" spans="1:8" s="26" customFormat="1" x14ac:dyDescent="0.25">
      <c r="A36" s="30"/>
      <c r="B36" s="29" t="s">
        <v>19</v>
      </c>
      <c r="C36" s="9"/>
      <c r="D36" s="25"/>
      <c r="E36" s="9"/>
      <c r="F36" s="9"/>
      <c r="G36" s="41"/>
      <c r="H36" s="51"/>
    </row>
    <row r="37" spans="1:8" s="26" customFormat="1" ht="26.25" x14ac:dyDescent="0.25">
      <c r="A37" s="30">
        <f>A34+1</f>
        <v>15</v>
      </c>
      <c r="B37" s="66" t="s">
        <v>62</v>
      </c>
      <c r="C37" s="35">
        <v>1</v>
      </c>
      <c r="D37" s="25" t="s">
        <v>15</v>
      </c>
      <c r="E37" s="57">
        <v>0</v>
      </c>
      <c r="F37" s="57">
        <v>0</v>
      </c>
      <c r="G37" s="41">
        <f t="shared" ref="G37:G42" si="14">SUM(E37:F37)</f>
        <v>0</v>
      </c>
      <c r="H37" s="51">
        <f t="shared" ref="H37:H42" si="15">G37*C37</f>
        <v>0</v>
      </c>
    </row>
    <row r="38" spans="1:8" s="26" customFormat="1" ht="26.25" x14ac:dyDescent="0.25">
      <c r="A38" s="30">
        <f t="shared" ref="A38:A42" si="16">A37+1</f>
        <v>16</v>
      </c>
      <c r="B38" s="66" t="s">
        <v>51</v>
      </c>
      <c r="C38" s="9">
        <v>5</v>
      </c>
      <c r="D38" s="25" t="s">
        <v>4</v>
      </c>
      <c r="E38" s="57">
        <v>0</v>
      </c>
      <c r="F38" s="57">
        <v>0</v>
      </c>
      <c r="G38" s="41">
        <f t="shared" si="14"/>
        <v>0</v>
      </c>
      <c r="H38" s="51">
        <f t="shared" si="15"/>
        <v>0</v>
      </c>
    </row>
    <row r="39" spans="1:8" s="26" customFormat="1" ht="26.25" x14ac:dyDescent="0.25">
      <c r="A39" s="30">
        <f t="shared" si="16"/>
        <v>17</v>
      </c>
      <c r="B39" s="66" t="s">
        <v>41</v>
      </c>
      <c r="C39" s="9">
        <v>1</v>
      </c>
      <c r="D39" s="25" t="s">
        <v>4</v>
      </c>
      <c r="E39" s="57">
        <v>0</v>
      </c>
      <c r="F39" s="57">
        <v>0</v>
      </c>
      <c r="G39" s="41">
        <f t="shared" si="14"/>
        <v>0</v>
      </c>
      <c r="H39" s="51">
        <f t="shared" si="15"/>
        <v>0</v>
      </c>
    </row>
    <row r="40" spans="1:8" s="26" customFormat="1" x14ac:dyDescent="0.25">
      <c r="A40" s="30">
        <f t="shared" si="16"/>
        <v>18</v>
      </c>
      <c r="B40" s="66" t="s">
        <v>52</v>
      </c>
      <c r="C40" s="9">
        <v>1</v>
      </c>
      <c r="D40" s="25" t="s">
        <v>5</v>
      </c>
      <c r="E40" s="57">
        <v>0</v>
      </c>
      <c r="F40" s="57">
        <v>0</v>
      </c>
      <c r="G40" s="41">
        <f t="shared" si="14"/>
        <v>0</v>
      </c>
      <c r="H40" s="51">
        <f t="shared" si="15"/>
        <v>0</v>
      </c>
    </row>
    <row r="41" spans="1:8" s="26" customFormat="1" x14ac:dyDescent="0.25">
      <c r="A41" s="30">
        <f t="shared" si="16"/>
        <v>19</v>
      </c>
      <c r="B41" s="66" t="s">
        <v>9</v>
      </c>
      <c r="C41" s="9">
        <v>1</v>
      </c>
      <c r="D41" s="25" t="s">
        <v>5</v>
      </c>
      <c r="E41" s="57">
        <v>0</v>
      </c>
      <c r="F41" s="57">
        <v>0</v>
      </c>
      <c r="G41" s="41">
        <f t="shared" si="14"/>
        <v>0</v>
      </c>
      <c r="H41" s="51">
        <f t="shared" si="15"/>
        <v>0</v>
      </c>
    </row>
    <row r="42" spans="1:8" s="32" customFormat="1" x14ac:dyDescent="0.25">
      <c r="A42" s="30">
        <f t="shared" si="16"/>
        <v>20</v>
      </c>
      <c r="B42" s="66" t="s">
        <v>10</v>
      </c>
      <c r="C42" s="9">
        <v>1</v>
      </c>
      <c r="D42" s="25" t="s">
        <v>5</v>
      </c>
      <c r="E42" s="57">
        <v>0</v>
      </c>
      <c r="F42" s="57">
        <v>0</v>
      </c>
      <c r="G42" s="41">
        <f t="shared" si="14"/>
        <v>0</v>
      </c>
      <c r="H42" s="51">
        <f t="shared" si="15"/>
        <v>0</v>
      </c>
    </row>
    <row r="43" spans="1:8" s="32" customFormat="1" x14ac:dyDescent="0.25">
      <c r="A43" s="30"/>
      <c r="B43" s="66"/>
      <c r="C43" s="9"/>
      <c r="D43" s="25"/>
      <c r="E43" s="41"/>
      <c r="F43" s="41"/>
      <c r="G43" s="43" t="s">
        <v>36</v>
      </c>
      <c r="H43" s="52">
        <f>SUM(H17:H42)</f>
        <v>0</v>
      </c>
    </row>
    <row r="44" spans="1:8" s="26" customFormat="1" ht="15.75" x14ac:dyDescent="0.25">
      <c r="A44" s="17">
        <f>A16+1</f>
        <v>2</v>
      </c>
      <c r="B44" s="27" t="s">
        <v>11</v>
      </c>
      <c r="C44" s="9"/>
      <c r="D44" s="31"/>
      <c r="E44" s="41"/>
      <c r="F44" s="41"/>
      <c r="G44" s="41"/>
      <c r="H44" s="51"/>
    </row>
    <row r="45" spans="1:8" s="26" customFormat="1" x14ac:dyDescent="0.25">
      <c r="A45" s="37"/>
      <c r="B45" s="29"/>
      <c r="C45" s="9"/>
      <c r="D45" s="31"/>
      <c r="E45" s="41"/>
      <c r="F45" s="41"/>
      <c r="G45" s="41"/>
      <c r="H45" s="51"/>
    </row>
    <row r="46" spans="1:8" s="26" customFormat="1" x14ac:dyDescent="0.25">
      <c r="A46" s="30"/>
      <c r="B46" s="29" t="s">
        <v>2</v>
      </c>
      <c r="C46" s="9"/>
      <c r="D46" s="25"/>
      <c r="E46" s="41"/>
      <c r="F46" s="41"/>
      <c r="G46" s="41"/>
      <c r="H46" s="51"/>
    </row>
    <row r="47" spans="1:8" s="26" customFormat="1" ht="77.25" x14ac:dyDescent="0.25">
      <c r="A47" s="30">
        <f>A42+1</f>
        <v>21</v>
      </c>
      <c r="B47" s="66" t="s">
        <v>56</v>
      </c>
      <c r="C47" s="9">
        <v>6</v>
      </c>
      <c r="D47" s="25" t="s">
        <v>3</v>
      </c>
      <c r="E47" s="57">
        <v>0</v>
      </c>
      <c r="F47" s="57">
        <v>0</v>
      </c>
      <c r="G47" s="41">
        <f t="shared" ref="G47:G61" si="17">SUM(E47:F47)</f>
        <v>0</v>
      </c>
      <c r="H47" s="51">
        <f t="shared" ref="H47:H54" si="18">G47*C47</f>
        <v>0</v>
      </c>
    </row>
    <row r="48" spans="1:8" s="26" customFormat="1" x14ac:dyDescent="0.25">
      <c r="A48" s="30">
        <f>A47+1</f>
        <v>22</v>
      </c>
      <c r="B48" s="66" t="s">
        <v>12</v>
      </c>
      <c r="C48" s="9">
        <v>2</v>
      </c>
      <c r="D48" s="25" t="s">
        <v>3</v>
      </c>
      <c r="E48" s="57">
        <v>0</v>
      </c>
      <c r="F48" s="57">
        <v>0</v>
      </c>
      <c r="G48" s="41">
        <f t="shared" si="17"/>
        <v>0</v>
      </c>
      <c r="H48" s="51">
        <f t="shared" si="18"/>
        <v>0</v>
      </c>
    </row>
    <row r="49" spans="1:8" s="26" customFormat="1" ht="64.5" x14ac:dyDescent="0.25">
      <c r="A49" s="30">
        <f>A48+1</f>
        <v>23</v>
      </c>
      <c r="B49" s="66" t="s">
        <v>53</v>
      </c>
      <c r="C49" s="9">
        <v>6</v>
      </c>
      <c r="D49" s="25" t="s">
        <v>3</v>
      </c>
      <c r="E49" s="57">
        <v>0</v>
      </c>
      <c r="F49" s="57">
        <v>0</v>
      </c>
      <c r="G49" s="41">
        <f t="shared" si="17"/>
        <v>0</v>
      </c>
      <c r="H49" s="51">
        <f t="shared" si="18"/>
        <v>0</v>
      </c>
    </row>
    <row r="50" spans="1:8" s="26" customFormat="1" x14ac:dyDescent="0.25">
      <c r="A50" s="30">
        <f t="shared" ref="A50:A51" si="19">A49+1</f>
        <v>24</v>
      </c>
      <c r="B50" s="66" t="s">
        <v>13</v>
      </c>
      <c r="C50" s="9">
        <v>2</v>
      </c>
      <c r="D50" s="25" t="s">
        <v>3</v>
      </c>
      <c r="E50" s="57">
        <v>0</v>
      </c>
      <c r="F50" s="57">
        <v>0</v>
      </c>
      <c r="G50" s="41">
        <f t="shared" si="17"/>
        <v>0</v>
      </c>
      <c r="H50" s="51">
        <f t="shared" si="18"/>
        <v>0</v>
      </c>
    </row>
    <row r="51" spans="1:8" s="26" customFormat="1" x14ac:dyDescent="0.25">
      <c r="A51" s="30">
        <f t="shared" si="19"/>
        <v>25</v>
      </c>
      <c r="B51" s="66" t="s">
        <v>14</v>
      </c>
      <c r="C51" s="9">
        <v>2</v>
      </c>
      <c r="D51" s="25" t="s">
        <v>3</v>
      </c>
      <c r="E51" s="57">
        <v>0</v>
      </c>
      <c r="F51" s="57">
        <v>0</v>
      </c>
      <c r="G51" s="41">
        <f t="shared" si="17"/>
        <v>0</v>
      </c>
      <c r="H51" s="51">
        <f t="shared" si="18"/>
        <v>0</v>
      </c>
    </row>
    <row r="52" spans="1:8" s="26" customFormat="1" x14ac:dyDescent="0.25">
      <c r="A52" s="30">
        <f>A51+1</f>
        <v>26</v>
      </c>
      <c r="B52" s="66" t="s">
        <v>12</v>
      </c>
      <c r="C52" s="9">
        <v>2</v>
      </c>
      <c r="D52" s="25" t="s">
        <v>3</v>
      </c>
      <c r="E52" s="57">
        <v>0</v>
      </c>
      <c r="F52" s="57">
        <v>0</v>
      </c>
      <c r="G52" s="41">
        <f t="shared" si="17"/>
        <v>0</v>
      </c>
      <c r="H52" s="51">
        <f t="shared" si="18"/>
        <v>0</v>
      </c>
    </row>
    <row r="53" spans="1:8" s="32" customFormat="1" ht="39" x14ac:dyDescent="0.25">
      <c r="A53" s="30">
        <f t="shared" ref="A53:A54" si="20">A52+1</f>
        <v>27</v>
      </c>
      <c r="B53" s="66" t="s">
        <v>63</v>
      </c>
      <c r="C53" s="9">
        <v>2</v>
      </c>
      <c r="D53" s="25" t="s">
        <v>3</v>
      </c>
      <c r="E53" s="57">
        <v>0</v>
      </c>
      <c r="F53" s="57">
        <v>0</v>
      </c>
      <c r="G53" s="41">
        <f t="shared" si="17"/>
        <v>0</v>
      </c>
      <c r="H53" s="51">
        <f t="shared" si="18"/>
        <v>0</v>
      </c>
    </row>
    <row r="54" spans="1:8" s="26" customFormat="1" x14ac:dyDescent="0.25">
      <c r="A54" s="30">
        <f t="shared" si="20"/>
        <v>28</v>
      </c>
      <c r="B54" s="66" t="s">
        <v>83</v>
      </c>
      <c r="C54" s="9">
        <v>1</v>
      </c>
      <c r="D54" s="25" t="s">
        <v>15</v>
      </c>
      <c r="E54" s="57">
        <v>0</v>
      </c>
      <c r="F54" s="57">
        <v>0</v>
      </c>
      <c r="G54" s="41">
        <f t="shared" si="17"/>
        <v>0</v>
      </c>
      <c r="H54" s="51">
        <f t="shared" si="18"/>
        <v>0</v>
      </c>
    </row>
    <row r="55" spans="1:8" s="26" customFormat="1" x14ac:dyDescent="0.25">
      <c r="A55" s="30"/>
      <c r="B55" s="29" t="s">
        <v>7</v>
      </c>
      <c r="C55" s="9"/>
      <c r="D55" s="25"/>
      <c r="E55" s="41"/>
      <c r="F55" s="41"/>
      <c r="G55" s="41">
        <f t="shared" si="17"/>
        <v>0</v>
      </c>
      <c r="H55" s="51"/>
    </row>
    <row r="56" spans="1:8" s="26" customFormat="1" x14ac:dyDescent="0.25">
      <c r="A56" s="30">
        <f>A54+1</f>
        <v>29</v>
      </c>
      <c r="B56" s="66" t="s">
        <v>54</v>
      </c>
      <c r="C56" s="38">
        <v>1</v>
      </c>
      <c r="D56" s="39" t="s">
        <v>4</v>
      </c>
      <c r="E56" s="57">
        <v>0</v>
      </c>
      <c r="F56" s="57">
        <v>0</v>
      </c>
      <c r="G56" s="41">
        <f t="shared" si="17"/>
        <v>0</v>
      </c>
      <c r="H56" s="51">
        <f t="shared" ref="H56:H61" si="21">G56*C56</f>
        <v>0</v>
      </c>
    </row>
    <row r="57" spans="1:8" s="26" customFormat="1" x14ac:dyDescent="0.25">
      <c r="A57" s="30">
        <f t="shared" ref="A57:A61" si="22">A56+1</f>
        <v>30</v>
      </c>
      <c r="B57" s="66" t="s">
        <v>32</v>
      </c>
      <c r="C57" s="38">
        <v>1</v>
      </c>
      <c r="D57" s="39" t="s">
        <v>4</v>
      </c>
      <c r="E57" s="57">
        <v>0</v>
      </c>
      <c r="F57" s="57">
        <v>0</v>
      </c>
      <c r="G57" s="41">
        <f t="shared" si="17"/>
        <v>0</v>
      </c>
      <c r="H57" s="51">
        <f t="shared" si="21"/>
        <v>0</v>
      </c>
    </row>
    <row r="58" spans="1:8" s="26" customFormat="1" x14ac:dyDescent="0.25">
      <c r="A58" s="30">
        <f t="shared" si="22"/>
        <v>31</v>
      </c>
      <c r="B58" s="66" t="s">
        <v>64</v>
      </c>
      <c r="C58" s="38">
        <v>1</v>
      </c>
      <c r="D58" s="39" t="s">
        <v>4</v>
      </c>
      <c r="E58" s="57">
        <v>0</v>
      </c>
      <c r="F58" s="57">
        <v>0</v>
      </c>
      <c r="G58" s="41">
        <f t="shared" si="17"/>
        <v>0</v>
      </c>
      <c r="H58" s="51">
        <f t="shared" ref="H58" si="23">G58*C58</f>
        <v>0</v>
      </c>
    </row>
    <row r="59" spans="1:8" s="26" customFormat="1" ht="26.25" x14ac:dyDescent="0.25">
      <c r="A59" s="30">
        <f t="shared" si="22"/>
        <v>32</v>
      </c>
      <c r="B59" s="66" t="s">
        <v>62</v>
      </c>
      <c r="C59" s="35">
        <v>1</v>
      </c>
      <c r="D59" s="25" t="s">
        <v>15</v>
      </c>
      <c r="E59" s="57">
        <v>0</v>
      </c>
      <c r="F59" s="57">
        <v>0</v>
      </c>
      <c r="G59" s="41">
        <f t="shared" si="17"/>
        <v>0</v>
      </c>
      <c r="H59" s="51">
        <f t="shared" si="21"/>
        <v>0</v>
      </c>
    </row>
    <row r="60" spans="1:8" s="61" customFormat="1" ht="39" x14ac:dyDescent="0.25">
      <c r="A60" s="30">
        <f t="shared" si="22"/>
        <v>33</v>
      </c>
      <c r="B60" s="68" t="s">
        <v>50</v>
      </c>
      <c r="C60" s="63">
        <v>1</v>
      </c>
      <c r="D60" s="64" t="s">
        <v>4</v>
      </c>
      <c r="E60" s="57">
        <v>0</v>
      </c>
      <c r="F60" s="57">
        <v>0</v>
      </c>
      <c r="G60" s="41">
        <f t="shared" si="17"/>
        <v>0</v>
      </c>
      <c r="H60" s="51">
        <f t="shared" si="21"/>
        <v>0</v>
      </c>
    </row>
    <row r="61" spans="1:8" s="26" customFormat="1" ht="26.25" x14ac:dyDescent="0.25">
      <c r="A61" s="59">
        <f t="shared" si="22"/>
        <v>34</v>
      </c>
      <c r="B61" s="66" t="s">
        <v>42</v>
      </c>
      <c r="C61" s="38">
        <v>1</v>
      </c>
      <c r="D61" s="25" t="s">
        <v>5</v>
      </c>
      <c r="E61" s="57">
        <v>0</v>
      </c>
      <c r="F61" s="57">
        <v>0</v>
      </c>
      <c r="G61" s="41">
        <f t="shared" si="17"/>
        <v>0</v>
      </c>
      <c r="H61" s="51">
        <f t="shared" si="21"/>
        <v>0</v>
      </c>
    </row>
    <row r="62" spans="1:8" s="26" customFormat="1" x14ac:dyDescent="0.25">
      <c r="A62" s="30"/>
      <c r="B62" s="66"/>
      <c r="C62" s="38"/>
      <c r="D62" s="39"/>
      <c r="E62" s="44"/>
      <c r="F62" s="41"/>
      <c r="G62" s="43" t="s">
        <v>37</v>
      </c>
      <c r="H62" s="52">
        <f>SUM(H45:H61)</f>
        <v>0</v>
      </c>
    </row>
    <row r="63" spans="1:8" s="26" customFormat="1" ht="15.75" x14ac:dyDescent="0.25">
      <c r="A63" s="17">
        <f>A44+1</f>
        <v>3</v>
      </c>
      <c r="B63" s="80" t="s">
        <v>65</v>
      </c>
      <c r="C63" s="9"/>
      <c r="D63" s="25"/>
      <c r="E63" s="41"/>
      <c r="F63" s="41"/>
      <c r="G63" s="41"/>
      <c r="H63" s="51"/>
    </row>
    <row r="64" spans="1:8" s="26" customFormat="1" x14ac:dyDescent="0.25">
      <c r="A64" s="81"/>
      <c r="B64" s="67" t="s">
        <v>66</v>
      </c>
      <c r="C64" s="9"/>
      <c r="D64" s="82"/>
      <c r="E64" s="9"/>
      <c r="F64" s="9"/>
      <c r="G64" s="9"/>
      <c r="H64" s="51"/>
    </row>
    <row r="65" spans="1:8" s="26" customFormat="1" ht="26.25" x14ac:dyDescent="0.25">
      <c r="A65" s="30">
        <f>A61+1</f>
        <v>35</v>
      </c>
      <c r="B65" s="66" t="s">
        <v>67</v>
      </c>
      <c r="C65" s="9">
        <v>1</v>
      </c>
      <c r="D65" s="82" t="s">
        <v>15</v>
      </c>
      <c r="E65" s="57">
        <v>0</v>
      </c>
      <c r="F65" s="57">
        <v>0</v>
      </c>
      <c r="G65" s="41">
        <f>SUM(E65:F65)</f>
        <v>0</v>
      </c>
      <c r="H65" s="51">
        <f t="shared" ref="H65:H68" si="24">G65*C65</f>
        <v>0</v>
      </c>
    </row>
    <row r="66" spans="1:8" s="26" customFormat="1" ht="90" x14ac:dyDescent="0.25">
      <c r="A66" s="30">
        <f>A65+1</f>
        <v>36</v>
      </c>
      <c r="B66" s="66" t="s">
        <v>72</v>
      </c>
      <c r="C66" s="9">
        <v>6</v>
      </c>
      <c r="D66" s="25" t="s">
        <v>3</v>
      </c>
      <c r="E66" s="57">
        <v>0</v>
      </c>
      <c r="F66" s="57">
        <v>0</v>
      </c>
      <c r="G66" s="41">
        <f t="shared" ref="G66:G68" si="25">SUM(E66:F66)</f>
        <v>0</v>
      </c>
      <c r="H66" s="51">
        <f t="shared" si="24"/>
        <v>0</v>
      </c>
    </row>
    <row r="67" spans="1:8" s="32" customFormat="1" ht="39" x14ac:dyDescent="0.25">
      <c r="A67" s="30">
        <f t="shared" ref="A67:A68" si="26">A66+1</f>
        <v>37</v>
      </c>
      <c r="B67" s="66" t="s">
        <v>63</v>
      </c>
      <c r="C67" s="9">
        <v>2</v>
      </c>
      <c r="D67" s="25" t="s">
        <v>3</v>
      </c>
      <c r="E67" s="57">
        <v>0</v>
      </c>
      <c r="F67" s="57">
        <v>0</v>
      </c>
      <c r="G67" s="41">
        <f t="shared" si="25"/>
        <v>0</v>
      </c>
      <c r="H67" s="51">
        <f t="shared" si="24"/>
        <v>0</v>
      </c>
    </row>
    <row r="68" spans="1:8" s="26" customFormat="1" ht="26.25" x14ac:dyDescent="0.25">
      <c r="A68" s="30">
        <f t="shared" si="26"/>
        <v>38</v>
      </c>
      <c r="B68" s="68" t="s">
        <v>68</v>
      </c>
      <c r="C68" s="57">
        <v>1</v>
      </c>
      <c r="D68" s="60" t="s">
        <v>15</v>
      </c>
      <c r="E68" s="57">
        <v>0</v>
      </c>
      <c r="F68" s="57">
        <v>0</v>
      </c>
      <c r="G68" s="41">
        <f t="shared" si="25"/>
        <v>0</v>
      </c>
      <c r="H68" s="51">
        <f t="shared" si="24"/>
        <v>0</v>
      </c>
    </row>
    <row r="69" spans="1:8" s="26" customFormat="1" x14ac:dyDescent="0.25">
      <c r="A69" s="30"/>
      <c r="B69" s="66"/>
      <c r="C69" s="9"/>
      <c r="D69" s="19"/>
      <c r="E69" s="41"/>
      <c r="F69" s="41"/>
      <c r="G69" s="83" t="s">
        <v>69</v>
      </c>
      <c r="H69" s="84">
        <f>SUM(H64:H68)</f>
        <v>0</v>
      </c>
    </row>
    <row r="70" spans="1:8" ht="15.75" x14ac:dyDescent="0.25">
      <c r="A70" s="17">
        <f>A63+1</f>
        <v>4</v>
      </c>
      <c r="B70" s="27" t="s">
        <v>44</v>
      </c>
      <c r="C70" s="18"/>
      <c r="D70" s="19"/>
      <c r="E70" s="40"/>
      <c r="F70" s="40"/>
      <c r="G70" s="40"/>
      <c r="H70" s="49"/>
    </row>
    <row r="71" spans="1:8" s="26" customFormat="1" ht="15.75" x14ac:dyDescent="0.25">
      <c r="A71" s="17"/>
      <c r="B71" s="29" t="s">
        <v>8</v>
      </c>
      <c r="C71" s="9"/>
      <c r="D71" s="19"/>
      <c r="E71" s="41"/>
      <c r="F71" s="41"/>
      <c r="G71" s="41"/>
      <c r="H71" s="51"/>
    </row>
    <row r="72" spans="1:8" s="26" customFormat="1" ht="77.25" x14ac:dyDescent="0.25">
      <c r="A72" s="17"/>
      <c r="B72" s="70" t="s">
        <v>73</v>
      </c>
      <c r="C72" s="9"/>
      <c r="D72" s="19"/>
      <c r="E72" s="45"/>
      <c r="F72" s="45"/>
      <c r="G72" s="45"/>
      <c r="H72" s="71"/>
    </row>
    <row r="73" spans="1:8" s="26" customFormat="1" ht="141" x14ac:dyDescent="0.25">
      <c r="A73" s="30">
        <f>A68+1</f>
        <v>39</v>
      </c>
      <c r="B73" s="66" t="s">
        <v>93</v>
      </c>
      <c r="C73" s="9">
        <v>1</v>
      </c>
      <c r="D73" s="25" t="s">
        <v>15</v>
      </c>
      <c r="E73" s="57">
        <v>0</v>
      </c>
      <c r="F73" s="57">
        <v>0</v>
      </c>
      <c r="G73" s="41">
        <f>SUM(E73:F73)</f>
        <v>0</v>
      </c>
      <c r="H73" s="72">
        <f t="shared" ref="H73" si="27">G73*C73</f>
        <v>0</v>
      </c>
    </row>
    <row r="74" spans="1:8" s="26" customFormat="1" x14ac:dyDescent="0.25">
      <c r="A74" s="30"/>
      <c r="B74" s="29" t="s">
        <v>59</v>
      </c>
      <c r="C74" s="9"/>
      <c r="D74" s="19"/>
      <c r="E74" s="41"/>
      <c r="F74" s="41"/>
      <c r="G74" s="41"/>
      <c r="H74" s="51"/>
    </row>
    <row r="75" spans="1:8" s="26" customFormat="1" ht="39" x14ac:dyDescent="0.25">
      <c r="A75" s="30">
        <f>A73+1</f>
        <v>40</v>
      </c>
      <c r="B75" s="66" t="s">
        <v>84</v>
      </c>
      <c r="C75" s="9">
        <v>1</v>
      </c>
      <c r="D75" s="25" t="s">
        <v>4</v>
      </c>
      <c r="E75" s="57">
        <v>0</v>
      </c>
      <c r="F75" s="57">
        <v>0</v>
      </c>
      <c r="G75" s="41">
        <f>SUM(E75:F75)</f>
        <v>0</v>
      </c>
      <c r="H75" s="51">
        <f t="shared" ref="H75" si="28">G75*C75</f>
        <v>0</v>
      </c>
    </row>
    <row r="76" spans="1:8" s="26" customFormat="1" x14ac:dyDescent="0.25">
      <c r="A76" s="30"/>
      <c r="B76" s="29" t="s">
        <v>2</v>
      </c>
      <c r="C76" s="9"/>
      <c r="D76" s="25"/>
      <c r="E76" s="41"/>
      <c r="F76" s="41"/>
      <c r="G76" s="41"/>
      <c r="H76" s="51"/>
    </row>
    <row r="77" spans="1:8" s="26" customFormat="1" ht="39" x14ac:dyDescent="0.25">
      <c r="A77" s="30">
        <f>A75+1</f>
        <v>41</v>
      </c>
      <c r="B77" s="66" t="s">
        <v>60</v>
      </c>
      <c r="C77" s="9">
        <v>8</v>
      </c>
      <c r="D77" s="25" t="s">
        <v>3</v>
      </c>
      <c r="E77" s="57">
        <v>0</v>
      </c>
      <c r="F77" s="57">
        <v>0</v>
      </c>
      <c r="G77" s="41">
        <f>SUM(E77:F77)</f>
        <v>0</v>
      </c>
      <c r="H77" s="72">
        <f t="shared" ref="H77:H83" si="29">G77*C77</f>
        <v>0</v>
      </c>
    </row>
    <row r="78" spans="1:8" s="26" customFormat="1" x14ac:dyDescent="0.25">
      <c r="A78" s="30">
        <f>A77+1</f>
        <v>42</v>
      </c>
      <c r="B78" s="66" t="s">
        <v>46</v>
      </c>
      <c r="C78" s="9">
        <v>1</v>
      </c>
      <c r="D78" s="25" t="s">
        <v>5</v>
      </c>
      <c r="E78" s="57">
        <v>0</v>
      </c>
      <c r="F78" s="57">
        <v>0</v>
      </c>
      <c r="G78" s="41">
        <f>SUM(E78:F78)</f>
        <v>0</v>
      </c>
      <c r="H78" s="51">
        <f t="shared" si="29"/>
        <v>0</v>
      </c>
    </row>
    <row r="79" spans="1:8" s="26" customFormat="1" ht="90" x14ac:dyDescent="0.25">
      <c r="A79" s="30">
        <f>A78+1</f>
        <v>43</v>
      </c>
      <c r="B79" s="66" t="s">
        <v>43</v>
      </c>
      <c r="C79" s="9">
        <v>5</v>
      </c>
      <c r="D79" s="25" t="s">
        <v>6</v>
      </c>
      <c r="E79" s="57">
        <v>0</v>
      </c>
      <c r="F79" s="57">
        <v>0</v>
      </c>
      <c r="G79" s="41">
        <f t="shared" ref="G79:G83" si="30">SUM(E79:F79)</f>
        <v>0</v>
      </c>
      <c r="H79" s="51">
        <f t="shared" si="29"/>
        <v>0</v>
      </c>
    </row>
    <row r="80" spans="1:8" s="26" customFormat="1" x14ac:dyDescent="0.25">
      <c r="A80" s="30">
        <f>A79+1</f>
        <v>44</v>
      </c>
      <c r="B80" s="66" t="s">
        <v>16</v>
      </c>
      <c r="C80" s="9">
        <v>1</v>
      </c>
      <c r="D80" s="25" t="s">
        <v>15</v>
      </c>
      <c r="E80" s="57">
        <v>0</v>
      </c>
      <c r="F80" s="57">
        <v>0</v>
      </c>
      <c r="G80" s="41">
        <f t="shared" si="30"/>
        <v>0</v>
      </c>
      <c r="H80" s="51">
        <f t="shared" si="29"/>
        <v>0</v>
      </c>
    </row>
    <row r="81" spans="1:11" s="26" customFormat="1" x14ac:dyDescent="0.25">
      <c r="A81" s="30">
        <f t="shared" ref="A81:A83" si="31">A80+1</f>
        <v>45</v>
      </c>
      <c r="B81" s="66" t="s">
        <v>25</v>
      </c>
      <c r="C81" s="9">
        <v>1</v>
      </c>
      <c r="D81" s="25" t="s">
        <v>15</v>
      </c>
      <c r="E81" s="57">
        <v>0</v>
      </c>
      <c r="F81" s="57">
        <v>0</v>
      </c>
      <c r="G81" s="41">
        <f t="shared" si="30"/>
        <v>0</v>
      </c>
      <c r="H81" s="51">
        <f t="shared" si="29"/>
        <v>0</v>
      </c>
    </row>
    <row r="82" spans="1:11" s="26" customFormat="1" x14ac:dyDescent="0.25">
      <c r="A82" s="30">
        <f t="shared" si="31"/>
        <v>46</v>
      </c>
      <c r="B82" s="66" t="s">
        <v>55</v>
      </c>
      <c r="C82" s="9">
        <v>1</v>
      </c>
      <c r="D82" s="25" t="s">
        <v>15</v>
      </c>
      <c r="E82" s="57">
        <v>0</v>
      </c>
      <c r="F82" s="57">
        <v>0</v>
      </c>
      <c r="G82" s="41">
        <f t="shared" si="30"/>
        <v>0</v>
      </c>
      <c r="H82" s="51">
        <f t="shared" si="29"/>
        <v>0</v>
      </c>
    </row>
    <row r="83" spans="1:11" s="26" customFormat="1" ht="26.25" x14ac:dyDescent="0.25">
      <c r="A83" s="30">
        <f t="shared" si="31"/>
        <v>47</v>
      </c>
      <c r="B83" s="66" t="s">
        <v>41</v>
      </c>
      <c r="C83" s="9">
        <v>1</v>
      </c>
      <c r="D83" s="25" t="s">
        <v>4</v>
      </c>
      <c r="E83" s="57">
        <v>0</v>
      </c>
      <c r="F83" s="57">
        <v>0</v>
      </c>
      <c r="G83" s="41">
        <f t="shared" si="30"/>
        <v>0</v>
      </c>
      <c r="H83" s="51">
        <f t="shared" si="29"/>
        <v>0</v>
      </c>
    </row>
    <row r="84" spans="1:11" x14ac:dyDescent="0.25">
      <c r="A84" s="69"/>
      <c r="B84" s="15"/>
      <c r="C84" s="18"/>
      <c r="D84" s="16"/>
      <c r="E84" s="40"/>
      <c r="F84" s="40"/>
      <c r="G84" s="74" t="s">
        <v>45</v>
      </c>
      <c r="H84" s="75">
        <f>SUM(H71:H83)</f>
        <v>0</v>
      </c>
    </row>
    <row r="85" spans="1:11" s="32" customFormat="1" ht="15.75" x14ac:dyDescent="0.25">
      <c r="A85" s="17">
        <f>A70+1</f>
        <v>5</v>
      </c>
      <c r="B85" s="27" t="s">
        <v>38</v>
      </c>
      <c r="C85" s="73"/>
      <c r="D85" s="31"/>
      <c r="E85" s="45"/>
      <c r="F85" s="45"/>
      <c r="G85" s="45"/>
      <c r="H85" s="71"/>
      <c r="J85" s="28"/>
      <c r="K85" s="28"/>
    </row>
    <row r="86" spans="1:11" s="26" customFormat="1" ht="102" x14ac:dyDescent="0.25">
      <c r="A86" s="30"/>
      <c r="B86" s="76" t="s">
        <v>88</v>
      </c>
      <c r="C86" s="9"/>
      <c r="D86" s="25"/>
      <c r="E86" s="45"/>
      <c r="F86" s="45"/>
      <c r="G86" s="45"/>
      <c r="H86" s="71"/>
      <c r="J86" s="28"/>
      <c r="K86" s="28"/>
    </row>
    <row r="87" spans="1:11" s="26" customFormat="1" x14ac:dyDescent="0.25">
      <c r="A87" s="30"/>
      <c r="B87" s="29" t="s">
        <v>34</v>
      </c>
      <c r="C87" s="9"/>
      <c r="D87" s="25"/>
      <c r="E87" s="45"/>
      <c r="F87" s="45"/>
      <c r="G87" s="45"/>
      <c r="H87" s="71"/>
      <c r="J87" s="28"/>
      <c r="K87" s="28"/>
    </row>
    <row r="88" spans="1:11" s="26" customFormat="1" ht="90" x14ac:dyDescent="0.25">
      <c r="A88" s="30">
        <f>A83+1</f>
        <v>48</v>
      </c>
      <c r="B88" s="66" t="s">
        <v>85</v>
      </c>
      <c r="C88" s="9">
        <v>1</v>
      </c>
      <c r="D88" s="25" t="s">
        <v>15</v>
      </c>
      <c r="E88" s="57">
        <v>0</v>
      </c>
      <c r="F88" s="57">
        <v>0</v>
      </c>
      <c r="G88" s="41">
        <f t="shared" ref="G88:G96" si="32">SUM(E88:F88)</f>
        <v>0</v>
      </c>
      <c r="H88" s="51">
        <f t="shared" ref="H88" si="33">G88*C88</f>
        <v>0</v>
      </c>
      <c r="J88" s="28"/>
      <c r="K88" s="28"/>
    </row>
    <row r="89" spans="1:11" s="26" customFormat="1" x14ac:dyDescent="0.25">
      <c r="A89" s="30">
        <f>A88+1</f>
        <v>49</v>
      </c>
      <c r="B89" s="78" t="s">
        <v>86</v>
      </c>
      <c r="C89" s="77">
        <v>1</v>
      </c>
      <c r="D89" s="25" t="s">
        <v>3</v>
      </c>
      <c r="E89" s="9">
        <f t="shared" ref="E89" si="34">J89*8500</f>
        <v>0</v>
      </c>
      <c r="F89" s="9">
        <f t="shared" ref="F89" si="35">J89*6500</f>
        <v>0</v>
      </c>
      <c r="G89" s="41">
        <f t="shared" si="32"/>
        <v>0</v>
      </c>
      <c r="H89" s="54">
        <f t="shared" ref="H89:H90" si="36">G89*C89</f>
        <v>0</v>
      </c>
      <c r="J89" s="28"/>
      <c r="K89" s="28"/>
    </row>
    <row r="90" spans="1:11" s="26" customFormat="1" x14ac:dyDescent="0.25">
      <c r="A90" s="30">
        <f>A89+1</f>
        <v>50</v>
      </c>
      <c r="B90" s="78" t="s">
        <v>87</v>
      </c>
      <c r="C90" s="9">
        <v>1</v>
      </c>
      <c r="D90" s="25" t="s">
        <v>15</v>
      </c>
      <c r="E90" s="57">
        <v>0</v>
      </c>
      <c r="F90" s="57">
        <v>0</v>
      </c>
      <c r="G90" s="41">
        <f t="shared" si="32"/>
        <v>0</v>
      </c>
      <c r="H90" s="51">
        <f t="shared" si="36"/>
        <v>0</v>
      </c>
      <c r="J90" s="28"/>
      <c r="K90" s="28"/>
    </row>
    <row r="91" spans="1:11" s="26" customFormat="1" x14ac:dyDescent="0.25">
      <c r="A91" s="30"/>
      <c r="B91" s="78"/>
      <c r="C91" s="79"/>
      <c r="D91" s="25"/>
      <c r="E91" s="9"/>
      <c r="F91" s="9"/>
      <c r="G91" s="41">
        <f t="shared" si="32"/>
        <v>0</v>
      </c>
      <c r="H91" s="54"/>
      <c r="J91" s="28"/>
      <c r="K91" s="34"/>
    </row>
    <row r="92" spans="1:11" s="26" customFormat="1" x14ac:dyDescent="0.25">
      <c r="A92" s="30"/>
      <c r="B92" s="29" t="s">
        <v>17</v>
      </c>
      <c r="C92" s="9"/>
      <c r="D92" s="25"/>
      <c r="E92" s="47"/>
      <c r="F92" s="47"/>
      <c r="G92" s="41"/>
      <c r="H92" s="54"/>
      <c r="J92" s="28"/>
      <c r="K92" s="28"/>
    </row>
    <row r="93" spans="1:11" s="26" customFormat="1" ht="26.25" x14ac:dyDescent="0.25">
      <c r="A93" s="30">
        <f>A90+1</f>
        <v>51</v>
      </c>
      <c r="B93" s="66" t="s">
        <v>33</v>
      </c>
      <c r="C93" s="35">
        <v>1</v>
      </c>
      <c r="D93" s="25" t="s">
        <v>15</v>
      </c>
      <c r="E93" s="9">
        <f t="shared" ref="E93:E96" si="37">J93*8500</f>
        <v>0</v>
      </c>
      <c r="F93" s="9">
        <f t="shared" ref="F93:F96" si="38">J93*6500</f>
        <v>0</v>
      </c>
      <c r="G93" s="41">
        <f t="shared" si="32"/>
        <v>0</v>
      </c>
      <c r="H93" s="54">
        <f t="shared" ref="H93:H96" si="39">G93*C93</f>
        <v>0</v>
      </c>
      <c r="J93" s="28"/>
      <c r="K93" s="28"/>
    </row>
    <row r="94" spans="1:11" s="26" customFormat="1" ht="26.25" x14ac:dyDescent="0.25">
      <c r="A94" s="30">
        <f>A93+1</f>
        <v>52</v>
      </c>
      <c r="B94" s="66" t="s">
        <v>35</v>
      </c>
      <c r="C94" s="35">
        <v>1</v>
      </c>
      <c r="D94" s="25" t="s">
        <v>4</v>
      </c>
      <c r="E94" s="9">
        <f t="shared" si="37"/>
        <v>0</v>
      </c>
      <c r="F94" s="9">
        <f t="shared" si="38"/>
        <v>0</v>
      </c>
      <c r="G94" s="41">
        <f t="shared" si="32"/>
        <v>0</v>
      </c>
      <c r="H94" s="54">
        <f t="shared" si="39"/>
        <v>0</v>
      </c>
      <c r="J94" s="28"/>
      <c r="K94" s="28"/>
    </row>
    <row r="95" spans="1:11" s="26" customFormat="1" ht="26.25" x14ac:dyDescent="0.25">
      <c r="A95" s="30">
        <f t="shared" ref="A95:A96" si="40">A94+1</f>
        <v>53</v>
      </c>
      <c r="B95" s="66" t="s">
        <v>41</v>
      </c>
      <c r="C95" s="35">
        <v>1</v>
      </c>
      <c r="D95" s="25" t="s">
        <v>4</v>
      </c>
      <c r="E95" s="9">
        <f t="shared" si="37"/>
        <v>0</v>
      </c>
      <c r="F95" s="9">
        <f t="shared" si="38"/>
        <v>0</v>
      </c>
      <c r="G95" s="41">
        <f t="shared" si="32"/>
        <v>0</v>
      </c>
      <c r="H95" s="54">
        <f t="shared" si="39"/>
        <v>0</v>
      </c>
      <c r="J95" s="28"/>
      <c r="K95" s="28"/>
    </row>
    <row r="96" spans="1:11" s="26" customFormat="1" ht="39" x14ac:dyDescent="0.25">
      <c r="A96" s="30">
        <f t="shared" si="40"/>
        <v>54</v>
      </c>
      <c r="B96" s="66" t="s">
        <v>18</v>
      </c>
      <c r="C96" s="35">
        <v>1</v>
      </c>
      <c r="D96" s="25" t="s">
        <v>5</v>
      </c>
      <c r="E96" s="9">
        <f t="shared" si="37"/>
        <v>0</v>
      </c>
      <c r="F96" s="9">
        <f t="shared" si="38"/>
        <v>0</v>
      </c>
      <c r="G96" s="41">
        <f t="shared" si="32"/>
        <v>0</v>
      </c>
      <c r="H96" s="54">
        <f t="shared" si="39"/>
        <v>0</v>
      </c>
      <c r="J96" s="28"/>
      <c r="K96" s="28"/>
    </row>
    <row r="97" spans="1:11" s="26" customFormat="1" x14ac:dyDescent="0.25">
      <c r="A97" s="30"/>
      <c r="B97" s="66"/>
      <c r="C97" s="9"/>
      <c r="D97" s="25"/>
      <c r="E97" s="45"/>
      <c r="F97" s="45"/>
      <c r="G97" s="46" t="s">
        <v>39</v>
      </c>
      <c r="H97" s="55">
        <f>SUM(H86:H96)</f>
        <v>0</v>
      </c>
      <c r="J97" s="28"/>
      <c r="K97" s="28"/>
    </row>
    <row r="98" spans="1:11" s="26" customFormat="1" ht="15.75" x14ac:dyDescent="0.25">
      <c r="A98" s="17">
        <f>A85+1</f>
        <v>6</v>
      </c>
      <c r="B98" s="27" t="s">
        <v>30</v>
      </c>
      <c r="C98" s="25"/>
      <c r="D98" s="25"/>
      <c r="E98" s="9"/>
      <c r="F98" s="9"/>
      <c r="G98" s="41"/>
      <c r="H98" s="51"/>
    </row>
    <row r="99" spans="1:11" s="26" customFormat="1" ht="39" x14ac:dyDescent="0.25">
      <c r="A99" s="30">
        <f>A96+1</f>
        <v>55</v>
      </c>
      <c r="B99" s="66" t="s">
        <v>70</v>
      </c>
      <c r="C99" s="9">
        <v>1</v>
      </c>
      <c r="D99" s="25" t="s">
        <v>4</v>
      </c>
      <c r="E99" s="9">
        <f t="shared" ref="E99:E104" si="41">J99*8500</f>
        <v>0</v>
      </c>
      <c r="F99" s="9">
        <f t="shared" ref="F99:F104" si="42">J99*6500</f>
        <v>0</v>
      </c>
      <c r="G99" s="41">
        <f t="shared" ref="G99:G104" si="43">SUM(E99:F99)</f>
        <v>0</v>
      </c>
      <c r="H99" s="54">
        <f t="shared" ref="H99:H104" si="44">G99*C99</f>
        <v>0</v>
      </c>
    </row>
    <row r="100" spans="1:11" s="26" customFormat="1" ht="26.25" x14ac:dyDescent="0.25">
      <c r="A100" s="30">
        <f t="shared" ref="A100:A104" si="45">A99+1</f>
        <v>56</v>
      </c>
      <c r="B100" s="66" t="s">
        <v>71</v>
      </c>
      <c r="C100" s="9">
        <v>1</v>
      </c>
      <c r="D100" s="25" t="s">
        <v>4</v>
      </c>
      <c r="E100" s="9">
        <f t="shared" si="41"/>
        <v>0</v>
      </c>
      <c r="F100" s="9">
        <f t="shared" si="42"/>
        <v>0</v>
      </c>
      <c r="G100" s="41">
        <f t="shared" si="43"/>
        <v>0</v>
      </c>
      <c r="H100" s="54">
        <f t="shared" si="44"/>
        <v>0</v>
      </c>
    </row>
    <row r="101" spans="1:11" s="26" customFormat="1" ht="26.25" x14ac:dyDescent="0.25">
      <c r="A101" s="30">
        <f t="shared" si="45"/>
        <v>57</v>
      </c>
      <c r="B101" s="66" t="s">
        <v>26</v>
      </c>
      <c r="C101" s="9">
        <v>1</v>
      </c>
      <c r="D101" s="25" t="s">
        <v>4</v>
      </c>
      <c r="E101" s="9">
        <f t="shared" si="41"/>
        <v>0</v>
      </c>
      <c r="F101" s="9">
        <f t="shared" si="42"/>
        <v>0</v>
      </c>
      <c r="G101" s="41">
        <f t="shared" si="43"/>
        <v>0</v>
      </c>
      <c r="H101" s="54">
        <f t="shared" si="44"/>
        <v>0</v>
      </c>
    </row>
    <row r="102" spans="1:11" s="26" customFormat="1" ht="26.25" x14ac:dyDescent="0.25">
      <c r="A102" s="30">
        <f t="shared" si="45"/>
        <v>58</v>
      </c>
      <c r="B102" s="66" t="s">
        <v>27</v>
      </c>
      <c r="C102" s="9">
        <v>1</v>
      </c>
      <c r="D102" s="25" t="s">
        <v>4</v>
      </c>
      <c r="E102" s="9">
        <f t="shared" si="41"/>
        <v>0</v>
      </c>
      <c r="F102" s="9">
        <f t="shared" si="42"/>
        <v>0</v>
      </c>
      <c r="G102" s="41">
        <f t="shared" si="43"/>
        <v>0</v>
      </c>
      <c r="H102" s="54">
        <f t="shared" si="44"/>
        <v>0</v>
      </c>
    </row>
    <row r="103" spans="1:11" s="26" customFormat="1" x14ac:dyDescent="0.25">
      <c r="A103" s="30">
        <f t="shared" si="45"/>
        <v>59</v>
      </c>
      <c r="B103" s="66" t="s">
        <v>28</v>
      </c>
      <c r="C103" s="9">
        <v>1</v>
      </c>
      <c r="D103" s="25" t="s">
        <v>4</v>
      </c>
      <c r="E103" s="9">
        <f t="shared" si="41"/>
        <v>0</v>
      </c>
      <c r="F103" s="9">
        <f t="shared" si="42"/>
        <v>0</v>
      </c>
      <c r="G103" s="41">
        <f t="shared" si="43"/>
        <v>0</v>
      </c>
      <c r="H103" s="54">
        <f t="shared" si="44"/>
        <v>0</v>
      </c>
    </row>
    <row r="104" spans="1:11" s="26" customFormat="1" ht="26.25" x14ac:dyDescent="0.25">
      <c r="A104" s="30">
        <f t="shared" si="45"/>
        <v>60</v>
      </c>
      <c r="B104" s="66" t="s">
        <v>29</v>
      </c>
      <c r="C104" s="9">
        <v>1</v>
      </c>
      <c r="D104" s="25" t="s">
        <v>4</v>
      </c>
      <c r="E104" s="9">
        <f t="shared" si="41"/>
        <v>0</v>
      </c>
      <c r="F104" s="9">
        <f t="shared" si="42"/>
        <v>0</v>
      </c>
      <c r="G104" s="41">
        <f t="shared" si="43"/>
        <v>0</v>
      </c>
      <c r="H104" s="54">
        <f t="shared" si="44"/>
        <v>0</v>
      </c>
    </row>
    <row r="105" spans="1:11" s="26" customFormat="1" x14ac:dyDescent="0.25">
      <c r="A105" s="30"/>
      <c r="B105" s="66"/>
      <c r="C105" s="9"/>
      <c r="D105" s="25"/>
      <c r="E105" s="41"/>
      <c r="F105" s="41"/>
      <c r="G105" s="43" t="s">
        <v>31</v>
      </c>
      <c r="H105" s="52">
        <f>SUM(H98:H104)</f>
        <v>0</v>
      </c>
    </row>
    <row r="106" spans="1:11" x14ac:dyDescent="0.25">
      <c r="C106" s="20"/>
    </row>
    <row r="107" spans="1:11" x14ac:dyDescent="0.25">
      <c r="C107" s="20"/>
    </row>
    <row r="108" spans="1:11" x14ac:dyDescent="0.25">
      <c r="C108" s="20"/>
    </row>
    <row r="109" spans="1:11" x14ac:dyDescent="0.25">
      <c r="C109" s="20"/>
    </row>
    <row r="110" spans="1:11" x14ac:dyDescent="0.25">
      <c r="C110" s="20"/>
    </row>
    <row r="111" spans="1:11" x14ac:dyDescent="0.25">
      <c r="C111" s="20"/>
    </row>
    <row r="112" spans="1:11" x14ac:dyDescent="0.25">
      <c r="C112" s="20"/>
    </row>
    <row r="113" spans="3:3" x14ac:dyDescent="0.25">
      <c r="C113" s="20"/>
    </row>
    <row r="114" spans="3:3" x14ac:dyDescent="0.25">
      <c r="C114" s="20"/>
    </row>
    <row r="115" spans="3:3" x14ac:dyDescent="0.25">
      <c r="C115" s="20"/>
    </row>
    <row r="116" spans="3:3" x14ac:dyDescent="0.25">
      <c r="C116" s="20"/>
    </row>
    <row r="117" spans="3:3" x14ac:dyDescent="0.25">
      <c r="C117" s="20"/>
    </row>
    <row r="118" spans="3:3" x14ac:dyDescent="0.25">
      <c r="C118" s="20"/>
    </row>
    <row r="119" spans="3:3" x14ac:dyDescent="0.25">
      <c r="C119" s="20"/>
    </row>
    <row r="120" spans="3:3" x14ac:dyDescent="0.25">
      <c r="C120" s="20"/>
    </row>
    <row r="121" spans="3:3" x14ac:dyDescent="0.25">
      <c r="C121" s="20"/>
    </row>
    <row r="122" spans="3:3" x14ac:dyDescent="0.25">
      <c r="C122" s="20"/>
    </row>
    <row r="123" spans="3:3" x14ac:dyDescent="0.25">
      <c r="C123" s="20"/>
    </row>
    <row r="124" spans="3:3" x14ac:dyDescent="0.25">
      <c r="C124" s="20"/>
    </row>
    <row r="125" spans="3:3" x14ac:dyDescent="0.25">
      <c r="C125" s="20"/>
    </row>
    <row r="126" spans="3:3" x14ac:dyDescent="0.25">
      <c r="C126" s="20"/>
    </row>
    <row r="127" spans="3:3" x14ac:dyDescent="0.25">
      <c r="C127" s="20"/>
    </row>
    <row r="128" spans="3:3" x14ac:dyDescent="0.25">
      <c r="C128" s="20"/>
    </row>
    <row r="129" spans="3:3" x14ac:dyDescent="0.25">
      <c r="C129" s="20"/>
    </row>
    <row r="130" spans="3:3" x14ac:dyDescent="0.25">
      <c r="C130" s="20"/>
    </row>
    <row r="131" spans="3:3" x14ac:dyDescent="0.25">
      <c r="C131" s="20"/>
    </row>
    <row r="132" spans="3:3" x14ac:dyDescent="0.25">
      <c r="C132" s="20"/>
    </row>
    <row r="133" spans="3:3" x14ac:dyDescent="0.25">
      <c r="C133" s="20"/>
    </row>
    <row r="134" spans="3:3" x14ac:dyDescent="0.25">
      <c r="C134" s="20"/>
    </row>
    <row r="135" spans="3:3" x14ac:dyDescent="0.25">
      <c r="C135" s="20"/>
    </row>
    <row r="157" spans="2:2" x14ac:dyDescent="0.25">
      <c r="B157" s="24"/>
    </row>
    <row r="158" spans="2:2" x14ac:dyDescent="0.25">
      <c r="B158" s="24"/>
    </row>
    <row r="171" spans="2:2" x14ac:dyDescent="0.25">
      <c r="B171" s="24"/>
    </row>
  </sheetData>
  <sortState xmlns:xlrd2="http://schemas.microsoft.com/office/spreadsheetml/2017/richdata2" ref="B74:H75">
    <sortCondition ref="B74:B75"/>
  </sortState>
  <pageMargins left="0.70866141732283472" right="0.70866141732283472" top="0.74803149606299213" bottom="0.74803149606299213" header="0.31496062992125984" footer="0.31496062992125984"/>
  <pageSetup paperSize="9" scale="82" fitToHeight="0" orientation="landscape" r:id="rId1"/>
  <headerFooter>
    <oddHeader>&amp;LMETRANS SZEGED&amp;CKV-3.2 PORTAÉPÜLET Épületgépészet&amp;R2025. június 26.</oddHead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2</vt:i4>
      </vt:variant>
    </vt:vector>
  </HeadingPairs>
  <TitlesOfParts>
    <vt:vector size="3" baseType="lpstr">
      <vt:lpstr>épületgépészet</vt:lpstr>
      <vt:lpstr>épületgépészet!Nyomtatási_cím</vt:lpstr>
      <vt:lpstr>épületgépészet!Nyomtatási_terület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IP</dc:creator>
  <cp:lastModifiedBy>Péter Lados</cp:lastModifiedBy>
  <cp:lastPrinted>2025-08-01T17:20:41Z</cp:lastPrinted>
  <dcterms:created xsi:type="dcterms:W3CDTF">2013-01-27T14:13:40Z</dcterms:created>
  <dcterms:modified xsi:type="dcterms:W3CDTF">2025-08-01T17:20:43Z</dcterms:modified>
</cp:coreProperties>
</file>